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3" i="6" l="1"/>
  <c r="F93" i="6"/>
  <c r="F47" i="6" l="1"/>
  <c r="F42" i="6"/>
  <c r="F27" i="6"/>
  <c r="E83" i="6"/>
  <c r="E82" i="6"/>
  <c r="E8" i="6"/>
  <c r="E7" i="6"/>
  <c r="E11" i="6"/>
  <c r="E10" i="6"/>
  <c r="E16" i="6"/>
  <c r="E15" i="6"/>
  <c r="E28" i="6"/>
  <c r="E26" i="6"/>
  <c r="E25" i="6"/>
  <c r="E24" i="6"/>
  <c r="E23" i="6"/>
  <c r="E22" i="6"/>
  <c r="E21" i="6"/>
  <c r="E20" i="6"/>
  <c r="E19" i="6"/>
  <c r="E41" i="6"/>
  <c r="E40" i="6"/>
  <c r="E39" i="6"/>
  <c r="E38" i="6"/>
  <c r="E37" i="6"/>
  <c r="E36" i="6"/>
  <c r="E35" i="6"/>
  <c r="E34" i="6"/>
  <c r="E33" i="6"/>
  <c r="E32" i="6"/>
  <c r="E31" i="6"/>
  <c r="E46" i="6"/>
  <c r="E45" i="6"/>
  <c r="E50" i="6"/>
  <c r="E49" i="6"/>
  <c r="E55" i="6"/>
  <c r="E54" i="6"/>
  <c r="E53" i="6"/>
  <c r="E58" i="6"/>
  <c r="E59" i="6"/>
  <c r="E60" i="6"/>
  <c r="E61" i="6"/>
  <c r="E62" i="6"/>
  <c r="E63" i="6"/>
  <c r="E64" i="6"/>
  <c r="E67" i="6"/>
  <c r="E68" i="6"/>
  <c r="E71" i="6"/>
  <c r="E72" i="6"/>
  <c r="E73" i="6"/>
  <c r="E74" i="6"/>
  <c r="E77" i="6"/>
  <c r="E78" i="6"/>
  <c r="E79" i="6"/>
  <c r="E86" i="6"/>
  <c r="E87" i="6"/>
  <c r="E90" i="6"/>
  <c r="E91" i="6"/>
  <c r="F92" i="6"/>
  <c r="F88" i="6"/>
  <c r="F84" i="6"/>
  <c r="F80" i="6"/>
  <c r="F75" i="6"/>
  <c r="F69" i="6"/>
  <c r="F65" i="6"/>
  <c r="F56" i="6"/>
  <c r="F51" i="6"/>
  <c r="F17" i="6"/>
  <c r="F12" i="6"/>
  <c r="F29" i="6" l="1"/>
  <c r="E47" i="6"/>
  <c r="E42" i="6"/>
  <c r="E84" i="6"/>
  <c r="E27" i="6"/>
  <c r="E17" i="6"/>
  <c r="E65" i="6"/>
  <c r="E56" i="6"/>
  <c r="E51" i="6"/>
  <c r="E80" i="6"/>
  <c r="E75" i="6"/>
  <c r="E69" i="6"/>
  <c r="E92" i="6"/>
  <c r="E12" i="6"/>
  <c r="E88" i="6"/>
  <c r="E29" i="6" l="1"/>
  <c r="F94" i="6"/>
  <c r="E94" i="6" l="1"/>
</calcChain>
</file>

<file path=xl/sharedStrings.xml><?xml version="1.0" encoding="utf-8"?>
<sst xmlns="http://schemas.openxmlformats.org/spreadsheetml/2006/main" count="208" uniqueCount="101">
  <si>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</si>
  <si>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</si>
  <si>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</si>
  <si>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</si>
  <si>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</si>
  <si>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</si>
  <si>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</si>
  <si>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</si>
  <si>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</si>
  <si>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</si>
  <si>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</si>
  <si>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</si>
  <si>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Обметание пыли с потолков</t>
  </si>
  <si>
    <t>Влажная протирка перил</t>
  </si>
  <si>
    <t>1 раз в двое суток</t>
  </si>
  <si>
    <t>Дератизация, дезинсекция, дезинфекция</t>
  </si>
  <si>
    <t>Техническое обслуживание систем водоснабжения, отопления и водоотведения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</si>
  <si>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</si>
  <si>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</si>
  <si>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</si>
  <si>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</si>
  <si>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</si>
  <si>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</si>
  <si>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</si>
  <si>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</si>
  <si>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</si>
  <si>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ПОМЕЩЕНИИ, ВХОДЯЩИХ В СОСТАВ ОБЩЕГО ИМУЩЕСТВА</t>
  </si>
  <si>
    <t>Обметание окон, подоконников, отопительных приборов</t>
  </si>
  <si>
    <t>Обметание стен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</si>
  <si>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</si>
  <si>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</si>
  <si>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5 (пять) дней</t>
  </si>
  <si>
    <t>2 раза в месяц</t>
  </si>
  <si>
    <t>1 раз в год</t>
  </si>
  <si>
    <t>Влажная протирка стен, дверей, плафонов на лестничных клетках, оконных решеток, чердачных лестниц, шкафов для электросчетчиков и слаботочных устройств, почтовых ящиков</t>
  </si>
  <si>
    <t>Влажная протирка подоконников, отопительных приборов</t>
  </si>
  <si>
    <t>Мытье окон</t>
  </si>
  <si>
    <t>Очистка металлической решетки и приямка. Уборка площадки перед входом в подъезд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</si>
  <si>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</si>
  <si>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</si>
  <si>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</si>
  <si>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</si>
  <si>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</si>
  <si>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</si>
  <si>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</si>
  <si>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</si>
  <si>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</si>
  <si>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</si>
  <si>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</si>
  <si>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</si>
  <si>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</si>
  <si>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</si>
  <si>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</si>
  <si>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</si>
  <si>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</si>
  <si>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</si>
  <si>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</si>
  <si>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</si>
  <si>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</si>
  <si>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</si>
  <si>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</si>
  <si>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</si>
  <si>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</si>
  <si>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</si>
  <si>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</si>
  <si>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</si>
  <si>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</si>
  <si>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</si>
  <si>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</si>
  <si>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</si>
  <si>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</si>
  <si>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ЛЕСТНИЦЫ:</t>
  </si>
  <si>
    <t>Осмотр несущих конструкций, ограждений, ступеней, маршевых плит</t>
  </si>
  <si>
    <t>Восстановление штукатурного слоя косоуров, покраска ограждений, обработка деревянных поверхностей</t>
  </si>
  <si>
    <t>ФАСАД:</t>
  </si>
  <si>
    <t>ПЕРЕГОРОДКИ:</t>
  </si>
  <si>
    <t>Осмотр перегородок</t>
  </si>
  <si>
    <t>Проверка звукоизоляции и огнезащиты</t>
  </si>
  <si>
    <t>Восстановление отделочных слоев или нарушения защитных свойств отделки по отношению к несущим конструкциям и инженерному оборудованию</t>
  </si>
  <si>
    <t>ВНУТРЕННЯЯ ОТДЕЛКА:</t>
  </si>
  <si>
    <t>ПОЛЫ:</t>
  </si>
  <si>
    <t>Проверка состояния основания, поверхностного слоя</t>
  </si>
  <si>
    <t>ОКОННЫЕ И ДВЕРНЫЕ ЗАПОЛНЕНИЯ: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</si>
  <si>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</t>
  </si>
  <si>
    <t>Подметание свежевыпавшего снега в дни снегопада</t>
  </si>
  <si>
    <t>1 раз в три месяца</t>
  </si>
  <si>
    <t>Административно-управленческое обслуживание</t>
  </si>
  <si>
    <t>Итого:</t>
  </si>
  <si>
    <t>Итого по разделу:</t>
  </si>
  <si>
    <t>Всего:</t>
  </si>
  <si>
    <t xml:space="preserve"> к постановлению администрации МО МР "Корткеросский"</t>
  </si>
  <si>
    <t xml:space="preserve">Влажное подметание лестничных площадок и маршей </t>
  </si>
  <si>
    <t xml:space="preserve">Мытье лестничных площадок и маршей 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</si>
  <si>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 Усть- Лэкчим ул.Школьная, д.2</t>
  </si>
  <si>
    <t xml:space="preserve">Контроль состояния и работоспособности подсветки информационных знаков, </t>
  </si>
  <si>
    <t>Осмотр отделки фасадов, элементов ограждений на балконах и козырьках,  крылец и зонтов над входами в здание, над балконами</t>
  </si>
  <si>
    <t>Восстановление или замена отдельных элементов крылец и зонтов над входами в здание и над балконами</t>
  </si>
  <si>
    <t>Восстановление или замена отдельных элементов отделки фасадов, элементов  ограждений на балконах, козырьках</t>
  </si>
  <si>
    <t>Проверка состояния отделки</t>
  </si>
  <si>
    <t>Приложение № 1</t>
  </si>
  <si>
    <t>от 11.10.2022 № 1476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</si>
</sst>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25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/>
    </xf>
    <xf numFmtId="166" fontId="20" fillId="20" borderId="15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2" fontId="20" fillId="20" borderId="13" xfId="2" applyNumberFormat="1" applyFont="1" applyFill="1" applyBorder="1" applyAlignment="1" applyProtection="1">
      <alignment horizontal="right" vertical="center" wrapText="1"/>
    </xf>
    <xf numFmtId="2" fontId="20" fillId="20" borderId="14" xfId="2" applyNumberFormat="1" applyFont="1" applyFill="1" applyBorder="1" applyAlignment="1" applyProtection="1">
      <alignment horizontal="right" vertical="center" wrapText="1"/>
    </xf>
    <xf numFmtId="2" fontId="20" fillId="20" borderId="15" xfId="2" applyNumberFormat="1" applyFont="1" applyFill="1" applyBorder="1" applyAlignment="1" applyProtection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0" fontId="0" fillId="0" borderId="0" xfId="0" applyAlignment="1"/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71"/>
  <sheetViews>
    <sheetView tabSelected="1" zoomScale="90" zoomScaleNormal="90" workbookViewId="0">
      <selection activeCell="D6" sqref="D6"/>
    </sheetView>
  </sheetViews>
  <sheetFormatPr defaultRowHeight="15" x14ac:dyDescent="0.25"/>
  <cols>
    <col min="1" max="1" width="59.7109375" style="15" customWidth="1"/>
    <col min="2" max="2" width="9.140625" style="15" customWidth="1"/>
    <col min="3" max="3" width="9.28515625" style="7" customWidth="1"/>
    <col min="4" max="4" width="22.28515625" style="15" customWidth="1"/>
    <col min="5" max="5" width="16" style="53" customWidth="1"/>
    <col min="6" max="6" width="12.7109375" style="43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8"/>
      <c r="B1" s="28"/>
      <c r="C1" s="74"/>
      <c r="D1" s="120" t="s">
        <v>99</v>
      </c>
      <c r="E1" s="120"/>
      <c r="F1" s="120"/>
    </row>
    <row r="2" spans="1:10" s="15" customFormat="1" ht="15.75" customHeight="1" x14ac:dyDescent="0.25">
      <c r="A2" s="28"/>
      <c r="B2" s="119" t="s">
        <v>90</v>
      </c>
      <c r="C2" s="119"/>
      <c r="D2" s="119"/>
      <c r="E2" s="119"/>
      <c r="F2" s="119"/>
      <c r="G2" s="77"/>
      <c r="H2" s="77"/>
    </row>
    <row r="3" spans="1:10" s="15" customFormat="1" ht="15.75" customHeight="1" x14ac:dyDescent="0.25">
      <c r="A3" s="28"/>
      <c r="B3" s="77"/>
      <c r="C3" s="77"/>
      <c r="D3" s="120" t="s">
        <v>100</v>
      </c>
      <c r="E3" s="120"/>
      <c r="F3" s="120"/>
      <c r="G3" s="76"/>
      <c r="H3" s="76"/>
      <c r="I3" s="76"/>
      <c r="J3" s="76"/>
    </row>
    <row r="4" spans="1:10" s="15" customFormat="1" ht="15.75" customHeight="1" x14ac:dyDescent="0.25">
      <c r="A4" s="28"/>
      <c r="B4" s="77"/>
      <c r="C4" s="77"/>
      <c r="D4" s="75"/>
      <c r="E4" s="75"/>
      <c r="F4" s="75"/>
      <c r="G4" s="76"/>
      <c r="H4" s="76"/>
      <c r="I4" s="76"/>
      <c r="J4" s="76"/>
    </row>
    <row r="5" spans="1:10" ht="58.5" customHeight="1" x14ac:dyDescent="0.3">
      <c r="A5" s="124" t="s">
        <v>93</v>
      </c>
      <c r="B5" s="124"/>
      <c r="C5" s="124"/>
      <c r="D5" s="124"/>
      <c r="E5" s="124"/>
      <c r="F5" s="124"/>
    </row>
    <row r="6" spans="1:10" ht="71.25" customHeight="1" x14ac:dyDescent="0.25">
      <c r="A6" s="11" t="s">
        <v>0</v>
      </c>
      <c r="B6" s="11" t="s">
        <v>1</v>
      </c>
      <c r="C6" s="11" t="s">
        <v>2</v>
      </c>
      <c r="D6" s="11" t="s">
        <v>3</v>
      </c>
      <c r="E6" s="51" t="s">
        <v>4</v>
      </c>
      <c r="F6" s="41" t="s">
        <v>5</v>
      </c>
    </row>
    <row r="7" spans="1:10" s="15" customFormat="1" ht="16.5" customHeight="1" x14ac:dyDescent="0.25">
      <c r="A7" s="1" t="s">
        <v>7</v>
      </c>
      <c r="B7" s="8" t="s">
        <v>23</v>
      </c>
      <c r="C7" s="17">
        <v>737.1</v>
      </c>
      <c r="D7" s="18" t="s">
        <v>6</v>
      </c>
      <c r="E7" s="72">
        <f>C8*F7*12</f>
        <v>26535.600000000002</v>
      </c>
      <c r="F7" s="73">
        <v>3</v>
      </c>
    </row>
    <row r="8" spans="1:10" s="15" customFormat="1" ht="16.5" customHeight="1" x14ac:dyDescent="0.25">
      <c r="A8" s="1" t="s">
        <v>86</v>
      </c>
      <c r="B8" s="8" t="s">
        <v>23</v>
      </c>
      <c r="C8" s="17">
        <v>737.1</v>
      </c>
      <c r="D8" s="18" t="s">
        <v>6</v>
      </c>
      <c r="E8" s="72">
        <f>12*F8*C8</f>
        <v>17690.400000000001</v>
      </c>
      <c r="F8" s="73">
        <v>2</v>
      </c>
    </row>
    <row r="9" spans="1:10" s="15" customFormat="1" ht="32.25" customHeight="1" x14ac:dyDescent="0.25">
      <c r="A9" s="121" t="s">
        <v>50</v>
      </c>
      <c r="B9" s="122"/>
      <c r="C9" s="122"/>
      <c r="D9" s="122"/>
      <c r="E9" s="122"/>
      <c r="F9" s="123"/>
    </row>
    <row r="10" spans="1:10" s="15" customFormat="1" ht="30" customHeight="1" x14ac:dyDescent="0.25">
      <c r="A10" s="16" t="s">
        <v>16</v>
      </c>
      <c r="B10" s="8" t="s">
        <v>49</v>
      </c>
      <c r="C10" s="11"/>
      <c r="D10" s="18" t="s">
        <v>6</v>
      </c>
      <c r="E10" s="51">
        <f>C8*12*F10</f>
        <v>40687.919999999998</v>
      </c>
      <c r="F10" s="36">
        <v>4.5999999999999996</v>
      </c>
    </row>
    <row r="11" spans="1:10" s="15" customFormat="1" ht="17.25" customHeight="1" x14ac:dyDescent="0.25">
      <c r="A11" s="16" t="s">
        <v>17</v>
      </c>
      <c r="B11" s="8" t="s">
        <v>24</v>
      </c>
      <c r="C11" s="11"/>
      <c r="D11" s="18" t="s">
        <v>6</v>
      </c>
      <c r="E11" s="51">
        <f>12*C8*F11</f>
        <v>48648.600000000006</v>
      </c>
      <c r="F11" s="35">
        <v>5.5</v>
      </c>
    </row>
    <row r="12" spans="1:10" s="15" customFormat="1" ht="17.25" customHeight="1" x14ac:dyDescent="0.25">
      <c r="A12" s="97" t="s">
        <v>87</v>
      </c>
      <c r="B12" s="98"/>
      <c r="C12" s="98"/>
      <c r="D12" s="99"/>
      <c r="E12" s="61">
        <f>SUM(E10:E11)</f>
        <v>89336.52</v>
      </c>
      <c r="F12" s="62">
        <f>SUM(F10:F11)</f>
        <v>10.1</v>
      </c>
    </row>
    <row r="13" spans="1:10" s="15" customFormat="1" ht="15" customHeight="1" x14ac:dyDescent="0.25">
      <c r="A13" s="104" t="s">
        <v>18</v>
      </c>
      <c r="B13" s="105"/>
      <c r="C13" s="105"/>
      <c r="D13" s="105"/>
      <c r="E13" s="105"/>
      <c r="F13" s="106"/>
    </row>
    <row r="14" spans="1:10" s="15" customFormat="1" ht="18.75" customHeight="1" x14ac:dyDescent="0.25">
      <c r="A14" s="107" t="s">
        <v>30</v>
      </c>
      <c r="B14" s="108"/>
      <c r="C14" s="108"/>
      <c r="D14" s="108"/>
      <c r="E14" s="108"/>
      <c r="F14" s="109"/>
    </row>
    <row r="15" spans="1:10" s="15" customFormat="1" ht="15" customHeight="1" x14ac:dyDescent="0.25">
      <c r="A15" s="13" t="s">
        <v>19</v>
      </c>
      <c r="B15" s="8" t="s">
        <v>23</v>
      </c>
      <c r="C15" s="22"/>
      <c r="D15" s="2" t="s">
        <v>14</v>
      </c>
      <c r="E15" s="70">
        <f>C8*12*F15</f>
        <v>4422.6000000000004</v>
      </c>
      <c r="F15" s="37">
        <v>0.5</v>
      </c>
    </row>
    <row r="16" spans="1:10" s="15" customFormat="1" ht="16.5" customHeight="1" x14ac:dyDescent="0.25">
      <c r="A16" s="45" t="s">
        <v>22</v>
      </c>
      <c r="B16" s="46" t="s">
        <v>23</v>
      </c>
      <c r="C16" s="47"/>
      <c r="D16" s="48" t="s">
        <v>46</v>
      </c>
      <c r="E16" s="71">
        <f>C8*12*F16</f>
        <v>2653.56</v>
      </c>
      <c r="F16" s="39">
        <v>0.3</v>
      </c>
    </row>
    <row r="17" spans="1:6" s="15" customFormat="1" ht="16.5" customHeight="1" x14ac:dyDescent="0.25">
      <c r="A17" s="91" t="s">
        <v>87</v>
      </c>
      <c r="B17" s="92"/>
      <c r="C17" s="92"/>
      <c r="D17" s="93"/>
      <c r="E17" s="54">
        <f>SUM(E15:E16)</f>
        <v>7076.16</v>
      </c>
      <c r="F17" s="55">
        <f>SUM(F15:F16)</f>
        <v>0.8</v>
      </c>
    </row>
    <row r="18" spans="1:6" s="15" customFormat="1" ht="16.5" customHeight="1" x14ac:dyDescent="0.25">
      <c r="A18" s="110" t="s">
        <v>29</v>
      </c>
      <c r="B18" s="111"/>
      <c r="C18" s="111"/>
      <c r="D18" s="111"/>
      <c r="E18" s="111"/>
      <c r="F18" s="112"/>
    </row>
    <row r="19" spans="1:6" s="15" customFormat="1" ht="15.75" customHeight="1" x14ac:dyDescent="0.25">
      <c r="A19" s="13" t="s">
        <v>47</v>
      </c>
      <c r="B19" s="8" t="s">
        <v>23</v>
      </c>
      <c r="C19" s="26"/>
      <c r="D19" s="27" t="s">
        <v>43</v>
      </c>
      <c r="E19" s="50">
        <f>C8*12*F19</f>
        <v>4422.6000000000004</v>
      </c>
      <c r="F19" s="37">
        <v>0.5</v>
      </c>
    </row>
    <row r="20" spans="1:6" s="15" customFormat="1" ht="15" customHeight="1" x14ac:dyDescent="0.25">
      <c r="A20" s="21" t="s">
        <v>48</v>
      </c>
      <c r="B20" s="8" t="s">
        <v>23</v>
      </c>
      <c r="C20" s="26"/>
      <c r="D20" s="27" t="s">
        <v>42</v>
      </c>
      <c r="E20" s="50">
        <f>C8*12*F20</f>
        <v>13267.800000000001</v>
      </c>
      <c r="F20" s="37">
        <v>1.5</v>
      </c>
    </row>
    <row r="21" spans="1:6" s="15" customFormat="1" ht="15" customHeight="1" x14ac:dyDescent="0.25">
      <c r="A21" s="31" t="s">
        <v>84</v>
      </c>
      <c r="B21" s="8" t="s">
        <v>23</v>
      </c>
      <c r="C21" s="26"/>
      <c r="D21" s="27" t="s">
        <v>42</v>
      </c>
      <c r="E21" s="50">
        <f>C8*12*F21</f>
        <v>4422.6000000000004</v>
      </c>
      <c r="F21" s="37">
        <v>0.5</v>
      </c>
    </row>
    <row r="22" spans="1:6" s="28" customFormat="1" ht="16.5" customHeight="1" x14ac:dyDescent="0.25">
      <c r="A22" s="30" t="s">
        <v>41</v>
      </c>
      <c r="B22" s="8" t="s">
        <v>23</v>
      </c>
      <c r="C22" s="29"/>
      <c r="D22" s="27" t="s">
        <v>43</v>
      </c>
      <c r="E22" s="50">
        <f>C8*12*F22</f>
        <v>2211.3000000000002</v>
      </c>
      <c r="F22" s="37">
        <v>0.25</v>
      </c>
    </row>
    <row r="23" spans="1:6" s="15" customFormat="1" ht="30" customHeight="1" x14ac:dyDescent="0.25">
      <c r="A23" s="31" t="s">
        <v>44</v>
      </c>
      <c r="B23" s="8" t="s">
        <v>23</v>
      </c>
      <c r="C23" s="26"/>
      <c r="D23" s="2" t="s">
        <v>45</v>
      </c>
      <c r="E23" s="50">
        <f>C8*12*F23</f>
        <v>4422.6000000000004</v>
      </c>
      <c r="F23" s="38">
        <v>0.5</v>
      </c>
    </row>
    <row r="24" spans="1:6" s="15" customFormat="1" ht="30.75" customHeight="1" x14ac:dyDescent="0.25">
      <c r="A24" s="31" t="s">
        <v>39</v>
      </c>
      <c r="B24" s="8" t="s">
        <v>23</v>
      </c>
      <c r="C24" s="22"/>
      <c r="D24" s="2" t="s">
        <v>40</v>
      </c>
      <c r="E24" s="70">
        <f>C8*12*F24</f>
        <v>884.5200000000001</v>
      </c>
      <c r="F24" s="37">
        <v>0.1</v>
      </c>
    </row>
    <row r="25" spans="1:6" s="15" customFormat="1" ht="16.5" customHeight="1" x14ac:dyDescent="0.25">
      <c r="A25" s="13" t="s">
        <v>20</v>
      </c>
      <c r="B25" s="8" t="s">
        <v>23</v>
      </c>
      <c r="C25" s="22"/>
      <c r="D25" s="2" t="s">
        <v>46</v>
      </c>
      <c r="E25" s="70">
        <f>C8*12*F25</f>
        <v>4422.6000000000004</v>
      </c>
      <c r="F25" s="37">
        <v>0.5</v>
      </c>
    </row>
    <row r="26" spans="1:6" s="15" customFormat="1" ht="16.5" customHeight="1" x14ac:dyDescent="0.25">
      <c r="A26" s="13" t="s">
        <v>21</v>
      </c>
      <c r="B26" s="8" t="s">
        <v>23</v>
      </c>
      <c r="C26" s="22"/>
      <c r="D26" s="2" t="s">
        <v>46</v>
      </c>
      <c r="E26" s="70">
        <f>C8*12*F26</f>
        <v>2211.3000000000002</v>
      </c>
      <c r="F26" s="37">
        <v>0.25</v>
      </c>
    </row>
    <row r="27" spans="1:6" s="15" customFormat="1" ht="16.5" customHeight="1" x14ac:dyDescent="0.25">
      <c r="A27" s="116" t="s">
        <v>87</v>
      </c>
      <c r="B27" s="117"/>
      <c r="C27" s="117"/>
      <c r="D27" s="118"/>
      <c r="E27" s="63">
        <f>SUM(E19:E26)</f>
        <v>36265.320000000007</v>
      </c>
      <c r="F27" s="64">
        <f>SUM(F19:F26)</f>
        <v>4.0999999999999996</v>
      </c>
    </row>
    <row r="28" spans="1:6" s="15" customFormat="1" ht="30" customHeight="1" x14ac:dyDescent="0.25">
      <c r="A28" s="23" t="s">
        <v>25</v>
      </c>
      <c r="B28" s="32" t="s">
        <v>24</v>
      </c>
      <c r="C28" s="32"/>
      <c r="D28" s="2" t="s">
        <v>11</v>
      </c>
      <c r="E28" s="63">
        <f>C8*12*F28</f>
        <v>0</v>
      </c>
      <c r="F28" s="64">
        <v>0</v>
      </c>
    </row>
    <row r="29" spans="1:6" s="15" customFormat="1" ht="15.75" customHeight="1" x14ac:dyDescent="0.25">
      <c r="A29" s="100" t="s">
        <v>88</v>
      </c>
      <c r="B29" s="101"/>
      <c r="C29" s="101"/>
      <c r="D29" s="102"/>
      <c r="E29" s="59">
        <f>E27+E17+E28</f>
        <v>43341.48000000001</v>
      </c>
      <c r="F29" s="68">
        <f>F28+F27+F17</f>
        <v>4.8999999999999995</v>
      </c>
    </row>
    <row r="30" spans="1:6" s="15" customFormat="1" ht="16.5" customHeight="1" x14ac:dyDescent="0.25">
      <c r="A30" s="113" t="s">
        <v>26</v>
      </c>
      <c r="B30" s="114"/>
      <c r="C30" s="114"/>
      <c r="D30" s="114"/>
      <c r="E30" s="114"/>
      <c r="F30" s="115"/>
    </row>
    <row r="31" spans="1:6" s="15" customFormat="1" ht="17.25" customHeight="1" x14ac:dyDescent="0.25">
      <c r="A31" s="19" t="s">
        <v>91</v>
      </c>
      <c r="B31" s="8" t="s">
        <v>23</v>
      </c>
      <c r="C31" s="9"/>
      <c r="D31" s="2" t="s">
        <v>11</v>
      </c>
      <c r="E31" s="70">
        <f>C8*12*F31</f>
        <v>3538.0800000000004</v>
      </c>
      <c r="F31" s="37">
        <v>0.4</v>
      </c>
    </row>
    <row r="32" spans="1:6" s="15" customFormat="1" ht="16.5" customHeight="1" x14ac:dyDescent="0.25">
      <c r="A32" s="12" t="s">
        <v>92</v>
      </c>
      <c r="B32" s="8" t="s">
        <v>23</v>
      </c>
      <c r="C32" s="9"/>
      <c r="D32" s="25" t="s">
        <v>32</v>
      </c>
      <c r="E32" s="70">
        <f>C8*12*F32</f>
        <v>2211.3000000000002</v>
      </c>
      <c r="F32" s="37">
        <v>0.25</v>
      </c>
    </row>
    <row r="33" spans="1:6" s="15" customFormat="1" ht="16.5" customHeight="1" x14ac:dyDescent="0.25">
      <c r="A33" s="19" t="s">
        <v>27</v>
      </c>
      <c r="B33" s="8" t="s">
        <v>24</v>
      </c>
      <c r="C33" s="9"/>
      <c r="D33" s="2" t="s">
        <v>31</v>
      </c>
      <c r="E33" s="70">
        <f>C8*12*F33</f>
        <v>442.26000000000005</v>
      </c>
      <c r="F33" s="37">
        <v>0.05</v>
      </c>
    </row>
    <row r="34" spans="1:6" s="15" customFormat="1" ht="15.75" customHeight="1" x14ac:dyDescent="0.25">
      <c r="A34" s="19" t="s">
        <v>28</v>
      </c>
      <c r="B34" s="8" t="s">
        <v>23</v>
      </c>
      <c r="C34" s="9"/>
      <c r="D34" s="2" t="s">
        <v>32</v>
      </c>
      <c r="E34" s="70">
        <f>C8*12*F34</f>
        <v>442.26000000000005</v>
      </c>
      <c r="F34" s="37">
        <v>0.05</v>
      </c>
    </row>
    <row r="35" spans="1:6" s="15" customFormat="1" ht="15.75" customHeight="1" x14ac:dyDescent="0.25">
      <c r="A35" s="19" t="s">
        <v>13</v>
      </c>
      <c r="B35" s="8" t="s">
        <v>23</v>
      </c>
      <c r="C35" s="9"/>
      <c r="D35" s="2" t="s">
        <v>10</v>
      </c>
      <c r="E35" s="70">
        <f>C8*12*F35</f>
        <v>884.5200000000001</v>
      </c>
      <c r="F35" s="37">
        <v>0.1</v>
      </c>
    </row>
    <row r="36" spans="1:6" s="15" customFormat="1" ht="16.5" customHeight="1" x14ac:dyDescent="0.25">
      <c r="A36" s="19" t="s">
        <v>12</v>
      </c>
      <c r="B36" s="8" t="s">
        <v>23</v>
      </c>
      <c r="C36" s="9"/>
      <c r="D36" s="25" t="s">
        <v>33</v>
      </c>
      <c r="E36" s="70">
        <f>C8*12*F36</f>
        <v>884.5200000000001</v>
      </c>
      <c r="F36" s="37">
        <v>0.1</v>
      </c>
    </row>
    <row r="37" spans="1:6" s="15" customFormat="1" ht="45" customHeight="1" x14ac:dyDescent="0.25">
      <c r="A37" s="19" t="s">
        <v>34</v>
      </c>
      <c r="B37" s="8" t="s">
        <v>24</v>
      </c>
      <c r="C37" s="9"/>
      <c r="D37" s="25" t="s">
        <v>33</v>
      </c>
      <c r="E37" s="70">
        <f>C8*12*F37</f>
        <v>884.5200000000001</v>
      </c>
      <c r="F37" s="37">
        <v>0.1</v>
      </c>
    </row>
    <row r="38" spans="1:6" s="15" customFormat="1" ht="16.5" customHeight="1" x14ac:dyDescent="0.25">
      <c r="A38" s="19" t="s">
        <v>35</v>
      </c>
      <c r="B38" s="8" t="s">
        <v>24</v>
      </c>
      <c r="C38" s="9"/>
      <c r="D38" s="25" t="s">
        <v>9</v>
      </c>
      <c r="E38" s="70">
        <f>C8*12*F38</f>
        <v>442.26000000000005</v>
      </c>
      <c r="F38" s="37">
        <v>0.05</v>
      </c>
    </row>
    <row r="39" spans="1:6" s="15" customFormat="1" ht="16.5" customHeight="1" x14ac:dyDescent="0.25">
      <c r="A39" s="19" t="s">
        <v>36</v>
      </c>
      <c r="B39" s="8" t="s">
        <v>24</v>
      </c>
      <c r="C39" s="9"/>
      <c r="D39" s="25" t="s">
        <v>9</v>
      </c>
      <c r="E39" s="70">
        <f>C8*12*F39</f>
        <v>442.26000000000005</v>
      </c>
      <c r="F39" s="37">
        <v>0.05</v>
      </c>
    </row>
    <row r="40" spans="1:6" s="15" customFormat="1" ht="30.75" customHeight="1" x14ac:dyDescent="0.25">
      <c r="A40" s="19" t="s">
        <v>37</v>
      </c>
      <c r="B40" s="8" t="s">
        <v>23</v>
      </c>
      <c r="C40" s="9"/>
      <c r="D40" s="25" t="s">
        <v>38</v>
      </c>
      <c r="E40" s="70">
        <f>C8*12*F40</f>
        <v>442.26000000000005</v>
      </c>
      <c r="F40" s="37">
        <v>0.05</v>
      </c>
    </row>
    <row r="41" spans="1:6" s="15" customFormat="1" ht="16.5" customHeight="1" x14ac:dyDescent="0.25">
      <c r="A41" s="1" t="s">
        <v>15</v>
      </c>
      <c r="B41" s="8" t="s">
        <v>23</v>
      </c>
      <c r="C41" s="9"/>
      <c r="D41" s="2" t="s">
        <v>8</v>
      </c>
      <c r="E41" s="70">
        <f>C8*12*F41</f>
        <v>884.5200000000001</v>
      </c>
      <c r="F41" s="37">
        <v>0.1</v>
      </c>
    </row>
    <row r="42" spans="1:6" s="15" customFormat="1" ht="16.5" customHeight="1" x14ac:dyDescent="0.25">
      <c r="A42" s="88" t="s">
        <v>87</v>
      </c>
      <c r="B42" s="89"/>
      <c r="C42" s="89"/>
      <c r="D42" s="90"/>
      <c r="E42" s="57">
        <f>SUM(E31:E41)</f>
        <v>11498.760000000004</v>
      </c>
      <c r="F42" s="58">
        <f>SUM(F31:F41)</f>
        <v>1.3000000000000003</v>
      </c>
    </row>
    <row r="43" spans="1:6" s="15" customFormat="1" ht="15" customHeight="1" x14ac:dyDescent="0.25">
      <c r="A43" s="94" t="s">
        <v>51</v>
      </c>
      <c r="B43" s="95"/>
      <c r="C43" s="95"/>
      <c r="D43" s="95"/>
      <c r="E43" s="95"/>
      <c r="F43" s="96"/>
    </row>
    <row r="44" spans="1:6" s="15" customFormat="1" ht="15" customHeight="1" x14ac:dyDescent="0.25">
      <c r="A44" s="33" t="s">
        <v>55</v>
      </c>
      <c r="B44" s="34"/>
      <c r="C44" s="34"/>
      <c r="D44" s="34"/>
      <c r="E44" s="44"/>
      <c r="F44" s="40"/>
    </row>
    <row r="45" spans="1:6" s="15" customFormat="1" ht="29.25" customHeight="1" x14ac:dyDescent="0.25">
      <c r="A45" s="13" t="s">
        <v>52</v>
      </c>
      <c r="B45" s="8" t="s">
        <v>23</v>
      </c>
      <c r="C45" s="9"/>
      <c r="D45" s="2" t="s">
        <v>9</v>
      </c>
      <c r="E45" s="70">
        <f>C8*12*F45</f>
        <v>3538.0800000000004</v>
      </c>
      <c r="F45" s="37">
        <v>0.4</v>
      </c>
    </row>
    <row r="46" spans="1:6" s="15" customFormat="1" ht="31.5" customHeight="1" x14ac:dyDescent="0.25">
      <c r="A46" s="13" t="s">
        <v>56</v>
      </c>
      <c r="B46" s="8" t="s">
        <v>23</v>
      </c>
      <c r="C46" s="9"/>
      <c r="D46" s="2" t="s">
        <v>8</v>
      </c>
      <c r="E46" s="70">
        <f>C8*12*F46</f>
        <v>4422.6000000000004</v>
      </c>
      <c r="F46" s="37">
        <v>0.5</v>
      </c>
    </row>
    <row r="47" spans="1:6" s="15" customFormat="1" ht="16.5" customHeight="1" x14ac:dyDescent="0.25">
      <c r="A47" s="85" t="s">
        <v>87</v>
      </c>
      <c r="B47" s="86"/>
      <c r="C47" s="86"/>
      <c r="D47" s="87"/>
      <c r="E47" s="56">
        <f>SUM(E45:E46)</f>
        <v>7960.68</v>
      </c>
      <c r="F47" s="55">
        <f>SUM(F45:F46)</f>
        <v>0.9</v>
      </c>
    </row>
    <row r="48" spans="1:6" s="15" customFormat="1" ht="15.75" customHeight="1" x14ac:dyDescent="0.25">
      <c r="A48" s="19" t="s">
        <v>57</v>
      </c>
      <c r="B48" s="8"/>
      <c r="C48" s="9"/>
      <c r="D48" s="2"/>
      <c r="E48" s="49"/>
      <c r="F48" s="42"/>
    </row>
    <row r="49" spans="1:6" s="15" customFormat="1" ht="14.25" customHeight="1" x14ac:dyDescent="0.25">
      <c r="A49" s="13" t="s">
        <v>53</v>
      </c>
      <c r="B49" s="8" t="s">
        <v>23</v>
      </c>
      <c r="C49" s="9"/>
      <c r="D49" s="2" t="s">
        <v>9</v>
      </c>
      <c r="E49" s="70">
        <f>C8*12*F49</f>
        <v>1769.0400000000002</v>
      </c>
      <c r="F49" s="37">
        <v>0.2</v>
      </c>
    </row>
    <row r="50" spans="1:6" s="15" customFormat="1" ht="14.25" customHeight="1" x14ac:dyDescent="0.25">
      <c r="A50" s="13" t="s">
        <v>59</v>
      </c>
      <c r="B50" s="8" t="s">
        <v>23</v>
      </c>
      <c r="C50" s="9"/>
      <c r="D50" s="2" t="s">
        <v>8</v>
      </c>
      <c r="E50" s="70">
        <f>C8*12*F50</f>
        <v>3095.82</v>
      </c>
      <c r="F50" s="37">
        <v>0.35</v>
      </c>
    </row>
    <row r="51" spans="1:6" s="15" customFormat="1" ht="14.25" customHeight="1" x14ac:dyDescent="0.25">
      <c r="A51" s="85" t="s">
        <v>87</v>
      </c>
      <c r="B51" s="86"/>
      <c r="C51" s="86"/>
      <c r="D51" s="87"/>
      <c r="E51" s="56">
        <f>SUM(E49:E50)</f>
        <v>4864.8600000000006</v>
      </c>
      <c r="F51" s="55">
        <f>SUM(F49:F50)</f>
        <v>0.55000000000000004</v>
      </c>
    </row>
    <row r="52" spans="1:6" s="15" customFormat="1" ht="14.25" customHeight="1" x14ac:dyDescent="0.25">
      <c r="A52" s="19" t="s">
        <v>58</v>
      </c>
      <c r="B52" s="8"/>
      <c r="C52" s="9"/>
      <c r="D52" s="2"/>
      <c r="E52" s="49"/>
      <c r="F52" s="42"/>
    </row>
    <row r="53" spans="1:6" s="15" customFormat="1" ht="16.5" customHeight="1" x14ac:dyDescent="0.25">
      <c r="A53" s="13" t="s">
        <v>54</v>
      </c>
      <c r="B53" s="8" t="s">
        <v>23</v>
      </c>
      <c r="C53" s="9"/>
      <c r="D53" s="2" t="s">
        <v>9</v>
      </c>
      <c r="E53" s="70">
        <f>C8*12*F53</f>
        <v>442.26000000000005</v>
      </c>
      <c r="F53" s="37">
        <v>0.05</v>
      </c>
    </row>
    <row r="54" spans="1:6" s="15" customFormat="1" ht="30" customHeight="1" x14ac:dyDescent="0.25">
      <c r="A54" s="13" t="s">
        <v>60</v>
      </c>
      <c r="B54" s="8" t="s">
        <v>23</v>
      </c>
      <c r="C54" s="9"/>
      <c r="D54" s="2" t="s">
        <v>9</v>
      </c>
      <c r="E54" s="70">
        <f>C8*12*F54</f>
        <v>442.26000000000005</v>
      </c>
      <c r="F54" s="37">
        <v>0.05</v>
      </c>
    </row>
    <row r="55" spans="1:6" s="15" customFormat="1" ht="15.75" customHeight="1" x14ac:dyDescent="0.25">
      <c r="A55" s="13" t="s">
        <v>59</v>
      </c>
      <c r="B55" s="8" t="s">
        <v>23</v>
      </c>
      <c r="C55" s="9"/>
      <c r="D55" s="2" t="s">
        <v>8</v>
      </c>
      <c r="E55" s="70">
        <f>C8*12*F55</f>
        <v>884.5200000000001</v>
      </c>
      <c r="F55" s="37">
        <v>0.1</v>
      </c>
    </row>
    <row r="56" spans="1:6" s="15" customFormat="1" ht="15.75" customHeight="1" x14ac:dyDescent="0.25">
      <c r="A56" s="85" t="s">
        <v>87</v>
      </c>
      <c r="B56" s="86"/>
      <c r="C56" s="86"/>
      <c r="D56" s="87"/>
      <c r="E56" s="65">
        <f>SUM(E53:E55)</f>
        <v>1769.0400000000002</v>
      </c>
      <c r="F56" s="55">
        <f>SUM(F53:F55)</f>
        <v>0.2</v>
      </c>
    </row>
    <row r="57" spans="1:6" s="15" customFormat="1" ht="15" customHeight="1" x14ac:dyDescent="0.25">
      <c r="A57" s="19" t="s">
        <v>61</v>
      </c>
      <c r="B57" s="8"/>
      <c r="C57" s="9"/>
      <c r="D57" s="2"/>
      <c r="E57" s="49"/>
      <c r="F57" s="42"/>
    </row>
    <row r="58" spans="1:6" s="15" customFormat="1" ht="29.25" customHeight="1" x14ac:dyDescent="0.25">
      <c r="A58" s="20" t="s">
        <v>62</v>
      </c>
      <c r="B58" s="8" t="s">
        <v>23</v>
      </c>
      <c r="C58" s="9"/>
      <c r="D58" s="2" t="s">
        <v>10</v>
      </c>
      <c r="E58" s="70">
        <f>C8*12*F58</f>
        <v>884.5200000000001</v>
      </c>
      <c r="F58" s="37">
        <v>0.1</v>
      </c>
    </row>
    <row r="59" spans="1:6" s="15" customFormat="1" ht="30.75" customHeight="1" x14ac:dyDescent="0.25">
      <c r="A59" s="24" t="s">
        <v>63</v>
      </c>
      <c r="B59" s="8" t="s">
        <v>24</v>
      </c>
      <c r="C59" s="9"/>
      <c r="D59" s="2" t="s">
        <v>10</v>
      </c>
      <c r="E59" s="70">
        <f>C8*12*F59</f>
        <v>88.452000000000012</v>
      </c>
      <c r="F59" s="37">
        <v>0.01</v>
      </c>
    </row>
    <row r="60" spans="1:6" s="15" customFormat="1" ht="16.5" customHeight="1" x14ac:dyDescent="0.25">
      <c r="A60" s="13" t="s">
        <v>64</v>
      </c>
      <c r="B60" s="9" t="s">
        <v>24</v>
      </c>
      <c r="C60" s="9"/>
      <c r="D60" s="2" t="s">
        <v>8</v>
      </c>
      <c r="E60" s="70">
        <f>C8*12*F60</f>
        <v>0</v>
      </c>
      <c r="F60" s="37">
        <v>0</v>
      </c>
    </row>
    <row r="61" spans="1:6" s="15" customFormat="1" ht="15.75" customHeight="1" x14ac:dyDescent="0.25">
      <c r="A61" s="13" t="s">
        <v>65</v>
      </c>
      <c r="B61" s="9" t="s">
        <v>23</v>
      </c>
      <c r="C61" s="9"/>
      <c r="D61" s="2" t="s">
        <v>8</v>
      </c>
      <c r="E61" s="70">
        <f>C8*F61*12</f>
        <v>1326.78</v>
      </c>
      <c r="F61" s="37">
        <v>0.15</v>
      </c>
    </row>
    <row r="62" spans="1:6" s="15" customFormat="1" ht="15.75" customHeight="1" x14ac:dyDescent="0.25">
      <c r="A62" s="13" t="s">
        <v>69</v>
      </c>
      <c r="B62" s="9" t="s">
        <v>70</v>
      </c>
      <c r="C62" s="9"/>
      <c r="D62" s="2" t="s">
        <v>8</v>
      </c>
      <c r="E62" s="70">
        <f>C8*F62*12</f>
        <v>442.26000000000005</v>
      </c>
      <c r="F62" s="37">
        <v>0.05</v>
      </c>
    </row>
    <row r="63" spans="1:6" s="15" customFormat="1" ht="31.5" customHeight="1" x14ac:dyDescent="0.25">
      <c r="A63" s="13" t="s">
        <v>66</v>
      </c>
      <c r="B63" s="8" t="s">
        <v>23</v>
      </c>
      <c r="C63" s="9"/>
      <c r="D63" s="2" t="s">
        <v>8</v>
      </c>
      <c r="E63" s="70">
        <f>C8*F63*12</f>
        <v>0</v>
      </c>
      <c r="F63" s="37">
        <v>0</v>
      </c>
    </row>
    <row r="64" spans="1:6" s="15" customFormat="1" ht="15" customHeight="1" x14ac:dyDescent="0.25">
      <c r="A64" s="13" t="s">
        <v>67</v>
      </c>
      <c r="B64" s="9" t="s">
        <v>23</v>
      </c>
      <c r="C64" s="9"/>
      <c r="D64" s="2" t="s">
        <v>68</v>
      </c>
      <c r="E64" s="70">
        <f>C8*F64*12</f>
        <v>442.26000000000005</v>
      </c>
      <c r="F64" s="37">
        <v>0.05</v>
      </c>
    </row>
    <row r="65" spans="1:6" s="15" customFormat="1" ht="15" customHeight="1" x14ac:dyDescent="0.25">
      <c r="A65" s="85" t="s">
        <v>87</v>
      </c>
      <c r="B65" s="86"/>
      <c r="C65" s="86"/>
      <c r="D65" s="87"/>
      <c r="E65" s="56">
        <f>SUM(E58:E64)</f>
        <v>3184.2720000000004</v>
      </c>
      <c r="F65" s="55">
        <f>SUM(F58:F64)</f>
        <v>0.36</v>
      </c>
    </row>
    <row r="66" spans="1:6" s="15" customFormat="1" ht="15.75" customHeight="1" x14ac:dyDescent="0.25">
      <c r="A66" s="19" t="s">
        <v>71</v>
      </c>
      <c r="B66" s="14"/>
      <c r="C66" s="9"/>
      <c r="D66" s="2"/>
      <c r="E66" s="49"/>
      <c r="F66" s="42"/>
    </row>
    <row r="67" spans="1:6" s="15" customFormat="1" ht="30" customHeight="1" x14ac:dyDescent="0.25">
      <c r="A67" s="13" t="s">
        <v>72</v>
      </c>
      <c r="B67" s="14" t="s">
        <v>49</v>
      </c>
      <c r="C67" s="9"/>
      <c r="D67" s="2" t="s">
        <v>9</v>
      </c>
      <c r="E67" s="70">
        <f>C8*F67*12</f>
        <v>442.26000000000005</v>
      </c>
      <c r="F67" s="37">
        <v>0.05</v>
      </c>
    </row>
    <row r="68" spans="1:6" s="15" customFormat="1" ht="30" customHeight="1" x14ac:dyDescent="0.25">
      <c r="A68" s="13" t="s">
        <v>73</v>
      </c>
      <c r="B68" s="14" t="s">
        <v>23</v>
      </c>
      <c r="C68" s="9"/>
      <c r="D68" s="2" t="s">
        <v>8</v>
      </c>
      <c r="E68" s="70">
        <f>F68*C8*12</f>
        <v>1769.0400000000002</v>
      </c>
      <c r="F68" s="37">
        <v>0.2</v>
      </c>
    </row>
    <row r="69" spans="1:6" s="15" customFormat="1" ht="15.75" customHeight="1" x14ac:dyDescent="0.25">
      <c r="A69" s="85" t="s">
        <v>87</v>
      </c>
      <c r="B69" s="86"/>
      <c r="C69" s="86"/>
      <c r="D69" s="87"/>
      <c r="E69" s="56">
        <f>SUM(E67:E68)</f>
        <v>2211.3000000000002</v>
      </c>
      <c r="F69" s="55">
        <f>SUM(F67:F68)</f>
        <v>0.25</v>
      </c>
    </row>
    <row r="70" spans="1:6" s="15" customFormat="1" ht="15" customHeight="1" x14ac:dyDescent="0.25">
      <c r="A70" s="19" t="s">
        <v>74</v>
      </c>
      <c r="B70" s="14"/>
      <c r="C70" s="9"/>
      <c r="D70" s="2"/>
      <c r="E70" s="49"/>
      <c r="F70" s="42"/>
    </row>
    <row r="71" spans="1:6" s="15" customFormat="1" ht="45.75" customHeight="1" x14ac:dyDescent="0.25">
      <c r="A71" s="13" t="s">
        <v>95</v>
      </c>
      <c r="B71" s="14" t="s">
        <v>23</v>
      </c>
      <c r="C71" s="9"/>
      <c r="D71" s="2" t="s">
        <v>9</v>
      </c>
      <c r="E71" s="70">
        <f>F71*C8*12</f>
        <v>3538.0800000000004</v>
      </c>
      <c r="F71" s="37">
        <v>0.4</v>
      </c>
    </row>
    <row r="72" spans="1:6" s="15" customFormat="1" ht="30.75" customHeight="1" x14ac:dyDescent="0.25">
      <c r="A72" s="13" t="s">
        <v>94</v>
      </c>
      <c r="B72" s="14" t="s">
        <v>24</v>
      </c>
      <c r="C72" s="9"/>
      <c r="D72" s="2" t="s">
        <v>38</v>
      </c>
      <c r="E72" s="70">
        <f>F72*C8*12</f>
        <v>0</v>
      </c>
      <c r="F72" s="37">
        <v>0</v>
      </c>
    </row>
    <row r="73" spans="1:6" s="15" customFormat="1" ht="30" customHeight="1" x14ac:dyDescent="0.25">
      <c r="A73" s="13" t="s">
        <v>96</v>
      </c>
      <c r="B73" s="14" t="s">
        <v>23</v>
      </c>
      <c r="C73" s="9"/>
      <c r="D73" s="2" t="s">
        <v>8</v>
      </c>
      <c r="E73" s="70">
        <f>F73*C8*12</f>
        <v>2211.3000000000002</v>
      </c>
      <c r="F73" s="37">
        <v>0.25</v>
      </c>
    </row>
    <row r="74" spans="1:6" s="15" customFormat="1" ht="32.25" customHeight="1" x14ac:dyDescent="0.25">
      <c r="A74" s="13" t="s">
        <v>97</v>
      </c>
      <c r="B74" s="14" t="s">
        <v>23</v>
      </c>
      <c r="C74" s="9"/>
      <c r="D74" s="2" t="s">
        <v>8</v>
      </c>
      <c r="E74" s="70">
        <f>F74*C8*12</f>
        <v>2211.3000000000002</v>
      </c>
      <c r="F74" s="37">
        <v>0.25</v>
      </c>
    </row>
    <row r="75" spans="1:6" s="15" customFormat="1" ht="15.75" customHeight="1" x14ac:dyDescent="0.25">
      <c r="A75" s="85" t="s">
        <v>87</v>
      </c>
      <c r="B75" s="86"/>
      <c r="C75" s="86"/>
      <c r="D75" s="87"/>
      <c r="E75" s="56">
        <f>SUM(E71:E74)</f>
        <v>7960.6800000000012</v>
      </c>
      <c r="F75" s="55">
        <f>SUM(F71:F74)</f>
        <v>0.9</v>
      </c>
    </row>
    <row r="76" spans="1:6" s="15" customFormat="1" ht="15" customHeight="1" x14ac:dyDescent="0.25">
      <c r="A76" s="19" t="s">
        <v>75</v>
      </c>
      <c r="B76" s="14"/>
      <c r="C76" s="9"/>
      <c r="D76" s="2"/>
      <c r="E76" s="49"/>
      <c r="F76" s="42"/>
    </row>
    <row r="77" spans="1:6" s="15" customFormat="1" ht="15" customHeight="1" x14ac:dyDescent="0.25">
      <c r="A77" s="13" t="s">
        <v>76</v>
      </c>
      <c r="B77" s="14" t="s">
        <v>23</v>
      </c>
      <c r="C77" s="9"/>
      <c r="D77" s="2" t="s">
        <v>9</v>
      </c>
      <c r="E77" s="70">
        <f>C8*F77*12</f>
        <v>442.26000000000005</v>
      </c>
      <c r="F77" s="37">
        <v>0.05</v>
      </c>
    </row>
    <row r="78" spans="1:6" s="15" customFormat="1" ht="15" customHeight="1" x14ac:dyDescent="0.25">
      <c r="A78" s="13" t="s">
        <v>77</v>
      </c>
      <c r="B78" s="14" t="s">
        <v>23</v>
      </c>
      <c r="C78" s="9"/>
      <c r="D78" s="2" t="s">
        <v>9</v>
      </c>
      <c r="E78" s="70">
        <f>F78*C8*12</f>
        <v>442.26000000000005</v>
      </c>
      <c r="F78" s="37">
        <v>0.05</v>
      </c>
    </row>
    <row r="79" spans="1:6" s="15" customFormat="1" ht="15" customHeight="1" x14ac:dyDescent="0.25">
      <c r="A79" s="13" t="s">
        <v>59</v>
      </c>
      <c r="B79" s="14" t="s">
        <v>23</v>
      </c>
      <c r="C79" s="9"/>
      <c r="D79" s="2" t="s">
        <v>8</v>
      </c>
      <c r="E79" s="70">
        <f>C8*F79*12</f>
        <v>176.904</v>
      </c>
      <c r="F79" s="37">
        <v>0.02</v>
      </c>
    </row>
    <row r="80" spans="1:6" s="15" customFormat="1" ht="15" customHeight="1" x14ac:dyDescent="0.25">
      <c r="A80" s="85" t="s">
        <v>87</v>
      </c>
      <c r="B80" s="86"/>
      <c r="C80" s="86"/>
      <c r="D80" s="87"/>
      <c r="E80" s="56">
        <f>SUM(E77:E79)</f>
        <v>1061.424</v>
      </c>
      <c r="F80" s="55">
        <f>SUM(F77:F79)</f>
        <v>0.12000000000000001</v>
      </c>
    </row>
    <row r="81" spans="1:6" s="15" customFormat="1" ht="15" customHeight="1" x14ac:dyDescent="0.25">
      <c r="A81" s="12" t="s">
        <v>79</v>
      </c>
      <c r="B81" s="14"/>
      <c r="C81" s="9"/>
      <c r="D81" s="2"/>
      <c r="E81" s="49"/>
      <c r="F81" s="42"/>
    </row>
    <row r="82" spans="1:6" s="15" customFormat="1" ht="15" customHeight="1" x14ac:dyDescent="0.25">
      <c r="A82" s="13" t="s">
        <v>98</v>
      </c>
      <c r="B82" s="14" t="s">
        <v>23</v>
      </c>
      <c r="C82" s="9"/>
      <c r="D82" s="2" t="s">
        <v>10</v>
      </c>
      <c r="E82" s="70">
        <f>C8*12*F82</f>
        <v>265.35599999999999</v>
      </c>
      <c r="F82" s="37">
        <v>0.03</v>
      </c>
    </row>
    <row r="83" spans="1:6" s="15" customFormat="1" ht="46.5" customHeight="1" x14ac:dyDescent="0.25">
      <c r="A83" s="13" t="s">
        <v>78</v>
      </c>
      <c r="B83" s="14" t="s">
        <v>23</v>
      </c>
      <c r="C83" s="9"/>
      <c r="D83" s="2" t="s">
        <v>8</v>
      </c>
      <c r="E83" s="70">
        <f>C8*12*F83</f>
        <v>176.90400000000002</v>
      </c>
      <c r="F83" s="37">
        <v>0.02</v>
      </c>
    </row>
    <row r="84" spans="1:6" s="15" customFormat="1" ht="15" customHeight="1" x14ac:dyDescent="0.25">
      <c r="A84" s="85" t="s">
        <v>87</v>
      </c>
      <c r="B84" s="86"/>
      <c r="C84" s="86"/>
      <c r="D84" s="87"/>
      <c r="E84" s="56">
        <f>SUM(E82:E83)</f>
        <v>442.26</v>
      </c>
      <c r="F84" s="55">
        <f>SUM(F82:F83)</f>
        <v>0.05</v>
      </c>
    </row>
    <row r="85" spans="1:6" s="15" customFormat="1" ht="15" customHeight="1" x14ac:dyDescent="0.25">
      <c r="A85" s="19" t="s">
        <v>80</v>
      </c>
      <c r="B85" s="14"/>
      <c r="C85" s="9"/>
      <c r="D85" s="2"/>
      <c r="E85" s="49"/>
      <c r="F85" s="42"/>
    </row>
    <row r="86" spans="1:6" s="15" customFormat="1" ht="15" customHeight="1" x14ac:dyDescent="0.25">
      <c r="A86" s="13" t="s">
        <v>81</v>
      </c>
      <c r="B86" s="14" t="s">
        <v>23</v>
      </c>
      <c r="C86" s="9"/>
      <c r="D86" s="2" t="s">
        <v>85</v>
      </c>
      <c r="E86" s="70">
        <f>F86*C8*12</f>
        <v>442.26000000000005</v>
      </c>
      <c r="F86" s="37">
        <v>0.05</v>
      </c>
    </row>
    <row r="87" spans="1:6" s="15" customFormat="1" ht="15" customHeight="1" x14ac:dyDescent="0.25">
      <c r="A87" s="13" t="s">
        <v>59</v>
      </c>
      <c r="B87" s="14" t="s">
        <v>23</v>
      </c>
      <c r="C87" s="9"/>
      <c r="D87" s="2" t="s">
        <v>8</v>
      </c>
      <c r="E87" s="70">
        <f>F87*C8*12</f>
        <v>442.26000000000005</v>
      </c>
      <c r="F87" s="37">
        <v>0.05</v>
      </c>
    </row>
    <row r="88" spans="1:6" s="15" customFormat="1" ht="15" customHeight="1" x14ac:dyDescent="0.25">
      <c r="A88" s="80" t="s">
        <v>87</v>
      </c>
      <c r="B88" s="80"/>
      <c r="C88" s="80"/>
      <c r="D88" s="80"/>
      <c r="E88" s="56">
        <f>SUM(E86:E87)</f>
        <v>884.5200000000001</v>
      </c>
      <c r="F88" s="55">
        <f>SUM(F86:F87)</f>
        <v>0.1</v>
      </c>
    </row>
    <row r="89" spans="1:6" s="15" customFormat="1" ht="15" customHeight="1" x14ac:dyDescent="0.25">
      <c r="A89" s="19" t="s">
        <v>82</v>
      </c>
      <c r="B89" s="14"/>
      <c r="C89" s="9"/>
      <c r="D89" s="2"/>
      <c r="E89" s="49"/>
      <c r="F89" s="42"/>
    </row>
    <row r="90" spans="1:6" s="15" customFormat="1" ht="47.25" customHeight="1" x14ac:dyDescent="0.25">
      <c r="A90" s="13" t="s">
        <v>83</v>
      </c>
      <c r="B90" s="14" t="s">
        <v>24</v>
      </c>
      <c r="C90" s="9"/>
      <c r="D90" s="2" t="s">
        <v>9</v>
      </c>
      <c r="E90" s="70">
        <f>F90*C8*12</f>
        <v>442.26000000000005</v>
      </c>
      <c r="F90" s="37">
        <v>0.05</v>
      </c>
    </row>
    <row r="91" spans="1:6" s="15" customFormat="1" ht="15" customHeight="1" x14ac:dyDescent="0.25">
      <c r="A91" s="13" t="s">
        <v>59</v>
      </c>
      <c r="B91" s="14" t="s">
        <v>24</v>
      </c>
      <c r="C91" s="9"/>
      <c r="D91" s="2" t="s">
        <v>8</v>
      </c>
      <c r="E91" s="70">
        <f>C8*F91*12</f>
        <v>884.5200000000001</v>
      </c>
      <c r="F91" s="37">
        <v>0.1</v>
      </c>
    </row>
    <row r="92" spans="1:6" s="15" customFormat="1" ht="15" customHeight="1" x14ac:dyDescent="0.25">
      <c r="A92" s="80" t="s">
        <v>87</v>
      </c>
      <c r="B92" s="81"/>
      <c r="C92" s="81"/>
      <c r="D92" s="81"/>
      <c r="E92" s="56">
        <f>SUM(E90:E91)</f>
        <v>1326.7800000000002</v>
      </c>
      <c r="F92" s="55">
        <f>SUM(F90:F91)</f>
        <v>0.15000000000000002</v>
      </c>
    </row>
    <row r="93" spans="1:6" s="15" customFormat="1" ht="15" customHeight="1" x14ac:dyDescent="0.25">
      <c r="A93" s="82" t="s">
        <v>88</v>
      </c>
      <c r="B93" s="83"/>
      <c r="C93" s="83"/>
      <c r="D93" s="84"/>
      <c r="E93" s="66">
        <f>SUM(E47+E51+E56+E65+E69+E75+E80+E84+E88+E92)</f>
        <v>31665.815999999999</v>
      </c>
      <c r="F93" s="60">
        <f xml:space="preserve"> SUM(F47+F51+F56+F65+F69+F75+F80+F84+F88+F92)</f>
        <v>3.58</v>
      </c>
    </row>
    <row r="94" spans="1:6" s="15" customFormat="1" ht="15" customHeight="1" x14ac:dyDescent="0.25">
      <c r="A94" s="78" t="s">
        <v>89</v>
      </c>
      <c r="B94" s="79"/>
      <c r="C94" s="79"/>
      <c r="D94" s="79"/>
      <c r="E94" s="69">
        <f>E93+E42+E29+E12+E8+E7</f>
        <v>220068.576</v>
      </c>
      <c r="F94" s="67">
        <f>F93+F42+F29+F12+F7+F8</f>
        <v>24.880000000000003</v>
      </c>
    </row>
    <row r="95" spans="1:6" s="15" customFormat="1" ht="15" customHeight="1" x14ac:dyDescent="0.25">
      <c r="E95" s="43"/>
    </row>
    <row r="96" spans="1:6" s="15" customFormat="1" ht="15" customHeight="1" x14ac:dyDescent="0.25">
      <c r="E96" s="52"/>
      <c r="F96" s="43"/>
    </row>
    <row r="97" spans="5:6" s="15" customFormat="1" ht="15" customHeight="1" x14ac:dyDescent="0.25">
      <c r="E97" s="52"/>
      <c r="F97" s="43"/>
    </row>
    <row r="98" spans="5:6" s="15" customFormat="1" ht="15" customHeight="1" x14ac:dyDescent="0.25">
      <c r="E98" s="52"/>
      <c r="F98" s="43"/>
    </row>
    <row r="99" spans="5:6" s="15" customFormat="1" ht="15" customHeight="1" x14ac:dyDescent="0.25">
      <c r="E99" s="52"/>
      <c r="F99" s="43"/>
    </row>
    <row r="100" spans="5:6" s="15" customFormat="1" ht="15" customHeight="1" x14ac:dyDescent="0.25">
      <c r="E100" s="52"/>
      <c r="F100" s="43"/>
    </row>
    <row r="101" spans="5:6" s="15" customFormat="1" ht="15" customHeight="1" x14ac:dyDescent="0.25">
      <c r="E101" s="52"/>
      <c r="F101" s="43"/>
    </row>
    <row r="102" spans="5:6" s="15" customFormat="1" ht="15" customHeight="1" x14ac:dyDescent="0.25">
      <c r="E102" s="52"/>
      <c r="F102" s="43"/>
    </row>
    <row r="103" spans="5:6" s="15" customFormat="1" ht="15" customHeight="1" x14ac:dyDescent="0.25">
      <c r="E103" s="52"/>
      <c r="F103" s="43"/>
    </row>
    <row r="104" spans="5:6" s="15" customFormat="1" ht="15" customHeight="1" x14ac:dyDescent="0.25">
      <c r="E104" s="52"/>
      <c r="F104" s="43"/>
    </row>
    <row r="105" spans="5:6" s="15" customFormat="1" ht="15" customHeight="1" x14ac:dyDescent="0.25">
      <c r="E105" s="52"/>
      <c r="F105" s="43"/>
    </row>
    <row r="106" spans="5:6" s="15" customFormat="1" ht="15" customHeight="1" x14ac:dyDescent="0.25">
      <c r="E106" s="52"/>
      <c r="F106" s="43"/>
    </row>
    <row r="107" spans="5:6" s="15" customFormat="1" ht="15" customHeight="1" x14ac:dyDescent="0.25">
      <c r="E107" s="52"/>
      <c r="F107" s="43"/>
    </row>
    <row r="108" spans="5:6" s="15" customFormat="1" ht="15" customHeight="1" x14ac:dyDescent="0.25">
      <c r="E108" s="52"/>
      <c r="F108" s="43"/>
    </row>
    <row r="109" spans="5:6" s="15" customFormat="1" ht="15" customHeight="1" x14ac:dyDescent="0.25">
      <c r="E109" s="52"/>
      <c r="F109" s="43"/>
    </row>
    <row r="110" spans="5:6" s="15" customFormat="1" ht="15" customHeight="1" x14ac:dyDescent="0.25">
      <c r="E110" s="52"/>
      <c r="F110" s="43"/>
    </row>
    <row r="111" spans="5:6" s="15" customFormat="1" ht="15" customHeight="1" x14ac:dyDescent="0.25">
      <c r="E111" s="52"/>
      <c r="F111" s="43"/>
    </row>
    <row r="112" spans="5:6" s="15" customFormat="1" ht="15" customHeight="1" x14ac:dyDescent="0.25">
      <c r="E112" s="52"/>
      <c r="F112" s="43"/>
    </row>
    <row r="113" spans="3:6" s="15" customFormat="1" ht="15" customHeight="1" x14ac:dyDescent="0.25">
      <c r="E113" s="52"/>
      <c r="F113" s="43"/>
    </row>
    <row r="114" spans="3:6" s="15" customFormat="1" ht="15" customHeight="1" x14ac:dyDescent="0.25">
      <c r="E114" s="52"/>
      <c r="F114" s="43"/>
    </row>
    <row r="115" spans="3:6" s="15" customFormat="1" ht="15" customHeight="1" x14ac:dyDescent="0.25">
      <c r="E115" s="52"/>
      <c r="F115" s="43"/>
    </row>
    <row r="116" spans="3:6" s="15" customFormat="1" ht="15" customHeight="1" x14ac:dyDescent="0.25">
      <c r="E116" s="52"/>
      <c r="F116" s="43"/>
    </row>
    <row r="117" spans="3:6" s="15" customFormat="1" ht="30" customHeight="1" x14ac:dyDescent="0.25">
      <c r="E117" s="52"/>
      <c r="F117" s="43"/>
    </row>
    <row r="118" spans="3:6" s="15" customFormat="1" ht="15" customHeight="1" x14ac:dyDescent="0.25">
      <c r="E118" s="52"/>
      <c r="F118" s="43"/>
    </row>
    <row r="119" spans="3:6" s="15" customFormat="1" ht="15" customHeight="1" x14ac:dyDescent="0.25">
      <c r="E119" s="52"/>
      <c r="F119" s="43"/>
    </row>
    <row r="120" spans="3:6" s="15" customFormat="1" ht="15" customHeight="1" x14ac:dyDescent="0.25">
      <c r="E120" s="52"/>
      <c r="F120" s="43"/>
    </row>
    <row r="121" spans="3:6" s="15" customFormat="1" ht="15" customHeight="1" x14ac:dyDescent="0.25">
      <c r="E121" s="52"/>
      <c r="F121" s="43"/>
    </row>
    <row r="122" spans="3:6" ht="14.25" customHeight="1" x14ac:dyDescent="0.25">
      <c r="C122" s="15"/>
      <c r="E122" s="52"/>
    </row>
    <row r="123" spans="3:6" ht="26.25" customHeight="1" x14ac:dyDescent="0.25">
      <c r="C123" s="15"/>
      <c r="E123" s="52"/>
    </row>
    <row r="124" spans="3:6" ht="31.5" customHeight="1" x14ac:dyDescent="0.25">
      <c r="C124" s="15"/>
      <c r="E124" s="52"/>
    </row>
    <row r="125" spans="3:6" ht="15" customHeight="1" x14ac:dyDescent="0.25">
      <c r="C125" s="15"/>
      <c r="E125" s="52"/>
    </row>
    <row r="126" spans="3:6" ht="27" customHeight="1" x14ac:dyDescent="0.25">
      <c r="C126" s="15"/>
      <c r="E126" s="52"/>
    </row>
    <row r="127" spans="3:6" ht="16.5" customHeight="1" x14ac:dyDescent="0.25">
      <c r="C127" s="15"/>
      <c r="E127" s="52"/>
    </row>
    <row r="128" spans="3:6" ht="13.5" customHeight="1" x14ac:dyDescent="0.25">
      <c r="C128" s="15"/>
      <c r="E128" s="52"/>
    </row>
    <row r="129" spans="3:5" ht="14.25" customHeight="1" x14ac:dyDescent="0.25">
      <c r="C129" s="15"/>
      <c r="E129" s="52"/>
    </row>
    <row r="130" spans="3:5" ht="27.75" customHeight="1" x14ac:dyDescent="0.25">
      <c r="C130" s="15"/>
      <c r="E130" s="52"/>
    </row>
    <row r="131" spans="3:5" ht="18" customHeight="1" x14ac:dyDescent="0.25">
      <c r="C131" s="15"/>
      <c r="E131" s="52"/>
    </row>
    <row r="132" spans="3:5" ht="42.75" customHeight="1" x14ac:dyDescent="0.25">
      <c r="C132" s="15"/>
      <c r="E132" s="52"/>
    </row>
    <row r="133" spans="3:5" ht="16.5" customHeight="1" x14ac:dyDescent="0.25">
      <c r="C133" s="15"/>
      <c r="E133" s="52"/>
    </row>
    <row r="134" spans="3:5" ht="17.25" customHeight="1" x14ac:dyDescent="0.25">
      <c r="C134" s="15"/>
      <c r="E134" s="52"/>
    </row>
    <row r="135" spans="3:5" ht="17.25" customHeight="1" x14ac:dyDescent="0.25">
      <c r="C135" s="15"/>
      <c r="E135" s="52"/>
    </row>
    <row r="136" spans="3:5" ht="28.5" customHeight="1" x14ac:dyDescent="0.25">
      <c r="C136" s="15"/>
      <c r="E136" s="52"/>
    </row>
    <row r="137" spans="3:5" ht="27" customHeight="1" x14ac:dyDescent="0.25">
      <c r="C137" s="15"/>
      <c r="E137" s="52"/>
    </row>
    <row r="138" spans="3:5" ht="43.5" customHeight="1" x14ac:dyDescent="0.25">
      <c r="C138" s="15"/>
      <c r="E138" s="52"/>
    </row>
    <row r="139" spans="3:5" ht="27.75" customHeight="1" x14ac:dyDescent="0.25">
      <c r="C139" s="15"/>
      <c r="E139" s="52"/>
    </row>
    <row r="140" spans="3:5" ht="16.5" customHeight="1" x14ac:dyDescent="0.25">
      <c r="C140" s="15"/>
      <c r="E140" s="52"/>
    </row>
    <row r="141" spans="3:5" ht="17.25" customHeight="1" x14ac:dyDescent="0.25">
      <c r="C141" s="15"/>
      <c r="E141" s="52"/>
    </row>
    <row r="142" spans="3:5" ht="17.25" customHeight="1" x14ac:dyDescent="0.25">
      <c r="C142" s="15"/>
      <c r="E142" s="52"/>
    </row>
    <row r="143" spans="3:5" ht="16.5" customHeight="1" x14ac:dyDescent="0.25">
      <c r="C143" s="15"/>
      <c r="E143" s="52"/>
    </row>
    <row r="144" spans="3:5" ht="17.25" customHeight="1" x14ac:dyDescent="0.25">
      <c r="C144" s="15"/>
      <c r="E144" s="52"/>
    </row>
    <row r="145" spans="1:5" ht="16.5" customHeight="1" x14ac:dyDescent="0.25">
      <c r="A145" s="3"/>
      <c r="C145" s="15"/>
      <c r="E145" s="52"/>
    </row>
    <row r="146" spans="1:5" ht="18" customHeight="1" x14ac:dyDescent="0.25">
      <c r="C146" s="15"/>
      <c r="E146" s="52"/>
    </row>
    <row r="147" spans="1:5" ht="16.5" customHeight="1" x14ac:dyDescent="0.25">
      <c r="C147" s="15"/>
      <c r="E147" s="52"/>
    </row>
    <row r="148" spans="1:5" ht="15" customHeight="1" x14ac:dyDescent="0.25">
      <c r="C148" s="15"/>
      <c r="E148" s="52"/>
    </row>
    <row r="149" spans="1:5" ht="16.5" customHeight="1" x14ac:dyDescent="0.25">
      <c r="C149" s="15"/>
      <c r="E149" s="52"/>
    </row>
    <row r="150" spans="1:5" ht="16.5" customHeight="1" x14ac:dyDescent="0.25">
      <c r="C150" s="15"/>
      <c r="E150" s="52"/>
    </row>
    <row r="151" spans="1:5" ht="16.5" customHeight="1" x14ac:dyDescent="0.25">
      <c r="C151" s="15"/>
      <c r="E151" s="52"/>
    </row>
    <row r="152" spans="1:5" ht="17.25" customHeight="1" x14ac:dyDescent="0.25">
      <c r="C152" s="15"/>
      <c r="E152" s="52"/>
    </row>
    <row r="153" spans="1:5" ht="18" customHeight="1" x14ac:dyDescent="0.25">
      <c r="A153" s="5"/>
      <c r="C153" s="15"/>
      <c r="E153" s="52"/>
    </row>
    <row r="154" spans="1:5" ht="26.25" customHeight="1" x14ac:dyDescent="0.25">
      <c r="C154" s="15"/>
      <c r="E154" s="52"/>
    </row>
    <row r="155" spans="1:5" ht="17.25" customHeight="1" x14ac:dyDescent="0.25">
      <c r="C155" s="15"/>
      <c r="E155" s="52"/>
    </row>
    <row r="156" spans="1:5" ht="17.25" customHeight="1" x14ac:dyDescent="0.25">
      <c r="C156" s="15"/>
      <c r="E156" s="52"/>
    </row>
    <row r="157" spans="1:5" ht="14.25" customHeight="1" x14ac:dyDescent="0.25">
      <c r="C157" s="15"/>
      <c r="E157" s="52"/>
    </row>
    <row r="158" spans="1:5" ht="16.5" customHeight="1" x14ac:dyDescent="0.25">
      <c r="C158" s="15"/>
      <c r="E158" s="52"/>
    </row>
    <row r="159" spans="1:5" ht="15" customHeight="1" x14ac:dyDescent="0.25">
      <c r="C159" s="15"/>
      <c r="E159" s="52"/>
    </row>
    <row r="160" spans="1:5" ht="17.25" customHeight="1" x14ac:dyDescent="0.25">
      <c r="A160" s="5"/>
      <c r="C160" s="15"/>
      <c r="E160" s="52"/>
    </row>
    <row r="161" spans="1:6" ht="15" customHeight="1" x14ac:dyDescent="0.25">
      <c r="C161" s="15"/>
      <c r="E161" s="52"/>
    </row>
    <row r="162" spans="1:6" s="6" customFormat="1" ht="18" customHeight="1" x14ac:dyDescent="0.25">
      <c r="A162" s="15"/>
      <c r="B162" s="15"/>
      <c r="C162" s="15"/>
      <c r="D162" s="15"/>
      <c r="E162" s="52"/>
      <c r="F162" s="43"/>
    </row>
    <row r="163" spans="1:6" ht="16.5" customHeight="1" x14ac:dyDescent="0.25">
      <c r="C163" s="15"/>
      <c r="E163" s="52"/>
    </row>
    <row r="164" spans="1:6" ht="17.25" customHeight="1" x14ac:dyDescent="0.25">
      <c r="C164" s="15"/>
      <c r="E164" s="52"/>
    </row>
    <row r="165" spans="1:6" ht="17.25" customHeight="1" x14ac:dyDescent="0.25">
      <c r="C165" s="15"/>
      <c r="E165" s="52"/>
    </row>
    <row r="166" spans="1:6" ht="27.75" customHeight="1" x14ac:dyDescent="0.25">
      <c r="C166" s="15"/>
      <c r="E166" s="52"/>
    </row>
    <row r="167" spans="1:6" ht="18" customHeight="1" x14ac:dyDescent="0.25">
      <c r="C167" s="15"/>
      <c r="E167" s="52"/>
    </row>
    <row r="168" spans="1:6" ht="15.75" customHeight="1" x14ac:dyDescent="0.25">
      <c r="C168" s="15"/>
      <c r="E168" s="52"/>
    </row>
    <row r="169" spans="1:6" ht="15" customHeight="1" x14ac:dyDescent="0.25">
      <c r="C169" s="15"/>
      <c r="E169" s="52"/>
    </row>
    <row r="170" spans="1:6" ht="25.5" customHeight="1" x14ac:dyDescent="0.25">
      <c r="C170" s="15"/>
      <c r="E170" s="52"/>
    </row>
    <row r="171" spans="1:6" ht="30" customHeight="1" x14ac:dyDescent="0.25">
      <c r="A171" s="5"/>
      <c r="C171" s="15"/>
      <c r="E171" s="52"/>
    </row>
    <row r="172" spans="1:6" ht="29.25" customHeight="1" x14ac:dyDescent="0.25">
      <c r="C172" s="15"/>
      <c r="E172" s="52"/>
    </row>
    <row r="173" spans="1:6" ht="31.5" customHeight="1" x14ac:dyDescent="0.25">
      <c r="C173" s="15"/>
      <c r="E173" s="52"/>
    </row>
    <row r="174" spans="1:6" ht="15" customHeight="1" x14ac:dyDescent="0.25">
      <c r="C174" s="15"/>
      <c r="E174" s="52"/>
    </row>
    <row r="175" spans="1:6" ht="29.25" customHeight="1" x14ac:dyDescent="0.25">
      <c r="C175" s="15"/>
      <c r="E175" s="52"/>
    </row>
    <row r="176" spans="1:6" ht="15" customHeight="1" x14ac:dyDescent="0.25">
      <c r="C176" s="15"/>
      <c r="E176" s="52"/>
    </row>
    <row r="177" spans="1:5" ht="13.5" customHeight="1" x14ac:dyDescent="0.25">
      <c r="C177" s="15"/>
      <c r="E177" s="52"/>
    </row>
    <row r="178" spans="1:5" ht="16.5" customHeight="1" x14ac:dyDescent="0.25">
      <c r="C178" s="15"/>
      <c r="E178" s="52"/>
    </row>
    <row r="179" spans="1:5" ht="15" customHeight="1" x14ac:dyDescent="0.25">
      <c r="C179" s="15"/>
      <c r="E179" s="52"/>
    </row>
    <row r="180" spans="1:5" ht="16.5" customHeight="1" x14ac:dyDescent="0.25">
      <c r="C180" s="15"/>
      <c r="E180" s="52"/>
    </row>
    <row r="181" spans="1:5" ht="14.25" customHeight="1" x14ac:dyDescent="0.25">
      <c r="C181" s="15"/>
      <c r="E181" s="52"/>
    </row>
    <row r="182" spans="1:5" ht="17.25" customHeight="1" x14ac:dyDescent="0.25">
      <c r="A182" s="3"/>
      <c r="C182" s="15"/>
      <c r="E182" s="52"/>
    </row>
    <row r="183" spans="1:5" ht="15" customHeight="1" x14ac:dyDescent="0.25">
      <c r="A183" s="3"/>
      <c r="C183" s="15"/>
      <c r="E183" s="52"/>
    </row>
    <row r="184" spans="1:5" ht="14.25" customHeight="1" x14ac:dyDescent="0.25">
      <c r="C184" s="15"/>
      <c r="E184" s="52"/>
    </row>
    <row r="185" spans="1:5" ht="15" customHeight="1" x14ac:dyDescent="0.25">
      <c r="C185" s="15"/>
      <c r="E185" s="52"/>
    </row>
    <row r="186" spans="1:5" ht="15" customHeight="1" x14ac:dyDescent="0.25">
      <c r="C186" s="15"/>
      <c r="E186" s="52"/>
    </row>
    <row r="187" spans="1:5" ht="16.5" customHeight="1" x14ac:dyDescent="0.25">
      <c r="C187" s="15"/>
      <c r="E187" s="52"/>
    </row>
    <row r="188" spans="1:5" ht="16.5" customHeight="1" x14ac:dyDescent="0.25">
      <c r="C188" s="15"/>
      <c r="E188" s="52"/>
    </row>
    <row r="189" spans="1:5" ht="15" customHeight="1" x14ac:dyDescent="0.25">
      <c r="C189" s="15"/>
      <c r="E189" s="52"/>
    </row>
    <row r="190" spans="1:5" ht="29.25" customHeight="1" x14ac:dyDescent="0.25">
      <c r="C190" s="15"/>
      <c r="E190" s="52"/>
    </row>
    <row r="191" spans="1:5" ht="29.25" customHeight="1" x14ac:dyDescent="0.25">
      <c r="C191" s="15"/>
      <c r="E191" s="52"/>
    </row>
    <row r="192" spans="1:5" ht="16.5" customHeight="1" x14ac:dyDescent="0.25">
      <c r="C192" s="15"/>
      <c r="E192" s="52"/>
    </row>
    <row r="193" spans="3:5" ht="29.25" customHeight="1" x14ac:dyDescent="0.25">
      <c r="C193" s="15"/>
      <c r="E193" s="52"/>
    </row>
    <row r="194" spans="3:5" ht="27.75" customHeight="1" x14ac:dyDescent="0.25">
      <c r="C194" s="15"/>
      <c r="E194" s="52"/>
    </row>
    <row r="195" spans="3:5" ht="29.25" customHeight="1" x14ac:dyDescent="0.25">
      <c r="C195" s="15"/>
      <c r="E195" s="52"/>
    </row>
    <row r="196" spans="3:5" ht="30.75" customHeight="1" x14ac:dyDescent="0.25">
      <c r="C196" s="15"/>
      <c r="E196" s="52"/>
    </row>
    <row r="197" spans="3:5" ht="27.75" customHeight="1" x14ac:dyDescent="0.25">
      <c r="C197" s="15"/>
      <c r="E197" s="52"/>
    </row>
    <row r="198" spans="3:5" ht="29.25" customHeight="1" x14ac:dyDescent="0.25">
      <c r="C198" s="15"/>
      <c r="E198" s="52"/>
    </row>
    <row r="199" spans="3:5" ht="16.5" customHeight="1" x14ac:dyDescent="0.25">
      <c r="C199" s="15"/>
      <c r="E199" s="52"/>
    </row>
    <row r="200" spans="3:5" ht="16.5" customHeight="1" x14ac:dyDescent="0.25">
      <c r="C200" s="15"/>
      <c r="E200" s="52"/>
    </row>
    <row r="201" spans="3:5" ht="16.5" customHeight="1" x14ac:dyDescent="0.25">
      <c r="C201" s="15"/>
      <c r="E201" s="52"/>
    </row>
    <row r="202" spans="3:5" ht="14.25" customHeight="1" x14ac:dyDescent="0.25">
      <c r="C202" s="15"/>
      <c r="E202" s="52"/>
    </row>
    <row r="203" spans="3:5" ht="15" customHeight="1" x14ac:dyDescent="0.25">
      <c r="C203" s="15"/>
      <c r="E203" s="52"/>
    </row>
    <row r="204" spans="3:5" ht="17.25" customHeight="1" x14ac:dyDescent="0.25">
      <c r="C204" s="15"/>
      <c r="E204" s="52"/>
    </row>
    <row r="205" spans="3:5" ht="15" customHeight="1" x14ac:dyDescent="0.25">
      <c r="C205" s="15"/>
      <c r="E205" s="52"/>
    </row>
    <row r="206" spans="3:5" ht="16.5" customHeight="1" x14ac:dyDescent="0.25">
      <c r="C206" s="15"/>
      <c r="E206" s="52"/>
    </row>
    <row r="207" spans="3:5" ht="14.25" customHeight="1" x14ac:dyDescent="0.25">
      <c r="C207" s="15"/>
      <c r="E207" s="52"/>
    </row>
    <row r="208" spans="3:5" ht="29.25" customHeight="1" x14ac:dyDescent="0.25">
      <c r="C208" s="15"/>
      <c r="E208" s="52"/>
    </row>
    <row r="209" spans="1:5" ht="15" customHeight="1" x14ac:dyDescent="0.25">
      <c r="C209" s="15"/>
      <c r="E209" s="52"/>
    </row>
    <row r="210" spans="1:5" ht="17.25" customHeight="1" x14ac:dyDescent="0.25">
      <c r="A210" s="4"/>
    </row>
    <row r="211" spans="1:5" ht="17.25" customHeight="1" x14ac:dyDescent="0.25"/>
    <row r="212" spans="1:5" ht="16.5" customHeight="1" x14ac:dyDescent="0.25"/>
    <row r="213" spans="1:5" ht="16.5" customHeight="1" x14ac:dyDescent="0.25"/>
    <row r="214" spans="1:5" ht="16.5" customHeight="1" x14ac:dyDescent="0.25"/>
    <row r="215" spans="1:5" ht="30" customHeight="1" x14ac:dyDescent="0.25"/>
    <row r="216" spans="1:5" ht="16.5" customHeight="1" x14ac:dyDescent="0.25"/>
    <row r="217" spans="1:5" ht="15" customHeight="1" x14ac:dyDescent="0.25"/>
    <row r="218" spans="1:5" ht="13.5" customHeight="1" x14ac:dyDescent="0.25"/>
    <row r="219" spans="1:5" ht="29.25" customHeight="1" x14ac:dyDescent="0.25"/>
    <row r="220" spans="1:5" ht="15" customHeight="1" x14ac:dyDescent="0.25"/>
    <row r="221" spans="1:5" ht="18" customHeight="1" x14ac:dyDescent="0.25"/>
    <row r="222" spans="1:5" ht="17.25" customHeight="1" x14ac:dyDescent="0.25"/>
    <row r="223" spans="1:5" ht="20.100000000000001" customHeight="1" x14ac:dyDescent="0.25"/>
    <row r="224" spans="1:5" ht="20.100000000000001" customHeight="1" x14ac:dyDescent="0.25"/>
    <row r="225" spans="1:2" ht="20.100000000000001" customHeight="1" x14ac:dyDescent="0.25"/>
    <row r="226" spans="1:2" ht="20.100000000000001" customHeight="1" x14ac:dyDescent="0.25"/>
    <row r="227" spans="1:2" ht="20.100000000000001" customHeight="1" x14ac:dyDescent="0.25"/>
    <row r="228" spans="1:2" ht="20.100000000000001" customHeight="1" x14ac:dyDescent="0.25"/>
    <row r="229" spans="1:2" ht="20.100000000000001" customHeight="1" x14ac:dyDescent="0.25"/>
    <row r="230" spans="1:2" ht="20.100000000000001" customHeight="1" x14ac:dyDescent="0.25"/>
    <row r="231" spans="1:2" ht="20.100000000000001" customHeight="1" x14ac:dyDescent="0.25"/>
    <row r="232" spans="1:2" ht="20.100000000000001" customHeight="1" x14ac:dyDescent="0.25"/>
    <row r="233" spans="1:2" ht="20.100000000000001" customHeight="1" x14ac:dyDescent="0.25">
      <c r="A233" s="103"/>
      <c r="B233" s="103"/>
    </row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  <row r="270" ht="20.100000000000001" customHeight="1" x14ac:dyDescent="0.25"/>
    <row r="271" ht="20.100000000000001" customHeight="1" x14ac:dyDescent="0.25"/>
    <row r="272" ht="20.100000000000001" customHeight="1" x14ac:dyDescent="0.25"/>
    <row r="273" spans="1:2" ht="20.100000000000001" customHeight="1" x14ac:dyDescent="0.25"/>
    <row r="274" spans="1:2" ht="20.100000000000001" customHeight="1" x14ac:dyDescent="0.25"/>
    <row r="275" spans="1:2" ht="20.100000000000001" customHeight="1" x14ac:dyDescent="0.25"/>
    <row r="276" spans="1:2" ht="20.100000000000001" customHeight="1" x14ac:dyDescent="0.25"/>
    <row r="277" spans="1:2" ht="20.100000000000001" customHeight="1" x14ac:dyDescent="0.25"/>
    <row r="278" spans="1:2" ht="20.100000000000001" customHeight="1" x14ac:dyDescent="0.25">
      <c r="A278" s="103"/>
      <c r="B278" s="103"/>
    </row>
    <row r="279" spans="1:2" ht="20.100000000000001" customHeight="1" x14ac:dyDescent="0.25"/>
    <row r="280" spans="1:2" ht="20.100000000000001" customHeight="1" x14ac:dyDescent="0.25"/>
    <row r="294" spans="1:2" x14ac:dyDescent="0.25">
      <c r="A294" s="103"/>
      <c r="B294" s="103"/>
    </row>
    <row r="321" spans="1:2" x14ac:dyDescent="0.25">
      <c r="A321" s="103"/>
      <c r="B321" s="103"/>
    </row>
    <row r="322" spans="1:2" x14ac:dyDescent="0.25">
      <c r="A322" s="103"/>
      <c r="B322" s="103"/>
    </row>
    <row r="379" spans="1:2" x14ac:dyDescent="0.25">
      <c r="A379" s="103"/>
      <c r="B379" s="103"/>
    </row>
    <row r="396" spans="1:2" x14ac:dyDescent="0.25">
      <c r="A396" s="103"/>
      <c r="B396" s="103"/>
    </row>
    <row r="449" spans="1:2" x14ac:dyDescent="0.25">
      <c r="A449" s="103"/>
      <c r="B449" s="103"/>
    </row>
    <row r="461" spans="1:2" x14ac:dyDescent="0.25">
      <c r="A461" s="103"/>
      <c r="B461" s="103"/>
    </row>
    <row r="475" spans="1:2" x14ac:dyDescent="0.25">
      <c r="A475" s="103"/>
      <c r="B475" s="103"/>
    </row>
    <row r="527" spans="1:2" x14ac:dyDescent="0.25">
      <c r="A527" s="103"/>
      <c r="B527" s="103"/>
    </row>
    <row r="569" spans="1:2" x14ac:dyDescent="0.25">
      <c r="A569" s="103"/>
      <c r="B569" s="103"/>
    </row>
    <row r="643" spans="1:2" x14ac:dyDescent="0.25">
      <c r="A643" s="103"/>
      <c r="B643" s="103"/>
    </row>
    <row r="657" spans="1:2" x14ac:dyDescent="0.25">
      <c r="A657" s="103"/>
      <c r="B657" s="103"/>
    </row>
    <row r="658" spans="1:2" x14ac:dyDescent="0.25">
      <c r="A658" s="103"/>
      <c r="B658" s="103"/>
    </row>
    <row r="720" spans="1:2" x14ac:dyDescent="0.25">
      <c r="A720" s="103"/>
      <c r="B720" s="103"/>
    </row>
    <row r="874" spans="1:2" x14ac:dyDescent="0.25">
      <c r="A874" s="103"/>
      <c r="B874" s="103"/>
    </row>
    <row r="886" spans="1:2" x14ac:dyDescent="0.25">
      <c r="A886" s="103"/>
      <c r="B886" s="103"/>
    </row>
    <row r="916" spans="1:2" x14ac:dyDescent="0.25">
      <c r="A916" s="103"/>
      <c r="B916" s="103"/>
    </row>
    <row r="917" spans="1:2" x14ac:dyDescent="0.25">
      <c r="A917" s="103"/>
      <c r="B917" s="103"/>
    </row>
    <row r="987" spans="1:2" x14ac:dyDescent="0.25">
      <c r="A987" s="103"/>
      <c r="B987" s="103"/>
    </row>
    <row r="1089" spans="1:2" x14ac:dyDescent="0.25">
      <c r="A1089" s="103"/>
      <c r="B1089" s="103"/>
    </row>
    <row r="1150" spans="1:2" x14ac:dyDescent="0.25">
      <c r="A1150" s="103"/>
      <c r="B1150" s="103"/>
    </row>
    <row r="1151" spans="1:2" x14ac:dyDescent="0.25">
      <c r="A1151" s="103"/>
      <c r="B1151" s="103"/>
    </row>
    <row r="1167" spans="1:2" x14ac:dyDescent="0.25">
      <c r="A1167" s="103"/>
      <c r="B1167" s="103"/>
    </row>
    <row r="1168" spans="1:2" x14ac:dyDescent="0.25">
      <c r="A1168" s="103"/>
      <c r="B1168" s="103"/>
    </row>
    <row r="1209" spans="1:2" x14ac:dyDescent="0.25">
      <c r="A1209" s="103"/>
      <c r="B1209" s="103"/>
    </row>
    <row r="1249" spans="1:2" x14ac:dyDescent="0.25">
      <c r="A1249" s="103"/>
      <c r="B1249" s="103"/>
    </row>
    <row r="1280" spans="1:2" x14ac:dyDescent="0.25">
      <c r="A1280" s="103"/>
      <c r="B1280" s="103"/>
    </row>
    <row r="1325" spans="1:2" x14ac:dyDescent="0.25">
      <c r="A1325" s="103"/>
      <c r="B1325" s="103"/>
    </row>
    <row r="1341" spans="1:2" x14ac:dyDescent="0.25">
      <c r="A1341" s="103"/>
      <c r="B1341" s="103"/>
    </row>
    <row r="1369" spans="1:4" x14ac:dyDescent="0.25">
      <c r="A1369" s="103"/>
      <c r="B1369" s="103"/>
      <c r="C1369" s="103"/>
      <c r="D1369" s="103"/>
    </row>
    <row r="1370" spans="1:4" x14ac:dyDescent="0.25">
      <c r="A1370" s="103"/>
      <c r="B1370" s="103"/>
      <c r="C1370" s="103"/>
      <c r="D1370" s="103"/>
    </row>
    <row r="1371" spans="1:4" x14ac:dyDescent="0.25">
      <c r="A1371" s="103"/>
      <c r="B1371" s="103"/>
      <c r="C1371" s="103"/>
      <c r="D1371" s="103"/>
    </row>
  </sheetData>
  <mergeCells count="61">
    <mergeCell ref="B2:F2"/>
    <mergeCell ref="D3:F3"/>
    <mergeCell ref="A9:F9"/>
    <mergeCell ref="A5:F5"/>
    <mergeCell ref="D1:F1"/>
    <mergeCell ref="A322:B322"/>
    <mergeCell ref="A233:B233"/>
    <mergeCell ref="A278:B278"/>
    <mergeCell ref="A294:B294"/>
    <mergeCell ref="A321:B321"/>
    <mergeCell ref="A13:F13"/>
    <mergeCell ref="A14:F14"/>
    <mergeCell ref="A18:F18"/>
    <mergeCell ref="A30:F30"/>
    <mergeCell ref="A27:D27"/>
    <mergeCell ref="A1369:D1369"/>
    <mergeCell ref="A874:B874"/>
    <mergeCell ref="A379:B379"/>
    <mergeCell ref="A396:B396"/>
    <mergeCell ref="A449:B449"/>
    <mergeCell ref="A461:B461"/>
    <mergeCell ref="A475:B475"/>
    <mergeCell ref="A527:B527"/>
    <mergeCell ref="A569:B569"/>
    <mergeCell ref="A643:B643"/>
    <mergeCell ref="A657:B657"/>
    <mergeCell ref="A658:B658"/>
    <mergeCell ref="A720:B720"/>
    <mergeCell ref="A1325:B1325"/>
    <mergeCell ref="A1341:B1341"/>
    <mergeCell ref="A12:D12"/>
    <mergeCell ref="A29:D29"/>
    <mergeCell ref="A1370:D1370"/>
    <mergeCell ref="A1371:D1371"/>
    <mergeCell ref="A1280:B1280"/>
    <mergeCell ref="A886:B886"/>
    <mergeCell ref="A916:B916"/>
    <mergeCell ref="A917:B917"/>
    <mergeCell ref="A987:B987"/>
    <mergeCell ref="A1089:B1089"/>
    <mergeCell ref="A1150:B1150"/>
    <mergeCell ref="A1151:B1151"/>
    <mergeCell ref="A1167:B1167"/>
    <mergeCell ref="A1168:B1168"/>
    <mergeCell ref="A1209:B1209"/>
    <mergeCell ref="A1249:B1249"/>
    <mergeCell ref="A51:D51"/>
    <mergeCell ref="A47:D47"/>
    <mergeCell ref="A42:D42"/>
    <mergeCell ref="A17:D17"/>
    <mergeCell ref="A43:F43"/>
    <mergeCell ref="A75:D75"/>
    <mergeCell ref="A84:D84"/>
    <mergeCell ref="A69:D69"/>
    <mergeCell ref="A65:D65"/>
    <mergeCell ref="A56:D56"/>
    <mergeCell ref="A94:D94"/>
    <mergeCell ref="A92:D92"/>
    <mergeCell ref="A93:D93"/>
    <mergeCell ref="A88:D88"/>
    <mergeCell ref="A80:D80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2022-05-30T09:55:45Z</cp:lastPrinted>
  <dcterms:created xsi:type="dcterms:W3CDTF">2020-11-24T06:03:32Z</dcterms:created>
  <dcterms:modified xsi:type="dcterms:W3CDTF">2022-10-12T09:12:42Z</dcterms:modified>
</cp:coreProperties>
</file>