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АРХИВ\2023\пост_12\"/>
    </mc:Choice>
  </mc:AlternateContent>
  <bookViews>
    <workbookView xWindow="0" yWindow="0" windowWidth="19200" windowHeight="11595" tabRatio="714"/>
  </bookViews>
  <sheets>
    <sheet name="Лист1" sheetId="1" r:id="rId1"/>
  </sheets>
  <definedNames>
    <definedName name="_xlnm.Print_Area" localSheetId="0">Лист1!$B$1:$I$327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78" i="1" l="1"/>
  <c r="G9" i="1" s="1"/>
  <c r="G180" i="1"/>
  <c r="G176" i="1"/>
  <c r="J254" i="1"/>
  <c r="J244" i="1"/>
  <c r="J238" i="1"/>
  <c r="J187" i="1"/>
  <c r="G304" i="1"/>
  <c r="G174" i="1" l="1"/>
  <c r="G235" i="1" l="1"/>
  <c r="G234" i="1" l="1"/>
  <c r="E101" i="1" l="1"/>
  <c r="G186" i="1" l="1"/>
  <c r="E123" i="1" l="1"/>
  <c r="G190" i="1" l="1"/>
  <c r="H234" i="1" l="1"/>
  <c r="G29" i="1" l="1"/>
  <c r="G18" i="1" s="1"/>
  <c r="G7" i="1" s="1"/>
  <c r="G195" i="1"/>
  <c r="G212" i="1"/>
  <c r="H188" i="1" l="1"/>
  <c r="I275" i="1" l="1"/>
  <c r="E297" i="1"/>
  <c r="E299" i="1"/>
  <c r="E295" i="1"/>
  <c r="G285" i="1"/>
  <c r="G20" i="1" l="1"/>
  <c r="G133" i="1" l="1"/>
  <c r="H133" i="1"/>
  <c r="I133" i="1"/>
  <c r="F133" i="1"/>
  <c r="G122" i="1"/>
  <c r="H122" i="1"/>
  <c r="I122" i="1"/>
  <c r="F122" i="1"/>
  <c r="H111" i="1"/>
  <c r="I111" i="1"/>
  <c r="G111" i="1"/>
  <c r="F111" i="1"/>
  <c r="I100" i="1"/>
  <c r="H100" i="1"/>
  <c r="G100" i="1"/>
  <c r="F100" i="1"/>
  <c r="F195" i="1"/>
  <c r="I195" i="1"/>
  <c r="H195" i="1"/>
  <c r="G284" i="1"/>
  <c r="G275" i="1"/>
  <c r="F275" i="1"/>
  <c r="E285" i="1"/>
  <c r="G232" i="1"/>
  <c r="H232" i="1"/>
  <c r="I232" i="1"/>
  <c r="F232" i="1"/>
  <c r="E232" i="1"/>
  <c r="E122" i="1" l="1"/>
  <c r="E100" i="1"/>
  <c r="E133" i="1"/>
  <c r="E111" i="1"/>
  <c r="G184" i="1"/>
  <c r="E112" i="1"/>
  <c r="E99" i="1" l="1"/>
  <c r="E92" i="1"/>
  <c r="G89" i="1"/>
  <c r="E89" i="1" l="1"/>
  <c r="E16" i="1"/>
  <c r="E27" i="1"/>
  <c r="E38" i="1"/>
  <c r="I283" i="1" l="1"/>
  <c r="I282" i="1"/>
  <c r="I281" i="1"/>
  <c r="I279" i="1"/>
  <c r="I277" i="1"/>
  <c r="H283" i="1"/>
  <c r="H282" i="1"/>
  <c r="H281" i="1"/>
  <c r="H279" i="1"/>
  <c r="H277" i="1"/>
  <c r="H275" i="1"/>
  <c r="E275" i="1" s="1"/>
  <c r="G283" i="1"/>
  <c r="G282" i="1"/>
  <c r="G281" i="1"/>
  <c r="G279" i="1"/>
  <c r="G277" i="1"/>
  <c r="F283" i="1"/>
  <c r="F282" i="1"/>
  <c r="F281" i="1"/>
  <c r="F279" i="1"/>
  <c r="F277" i="1"/>
  <c r="E313" i="1" l="1"/>
  <c r="E312" i="1"/>
  <c r="E311" i="1"/>
  <c r="E309" i="1"/>
  <c r="E307" i="1"/>
  <c r="E305" i="1"/>
  <c r="I304" i="1"/>
  <c r="H304" i="1"/>
  <c r="F304" i="1"/>
  <c r="G294" i="1"/>
  <c r="I294" i="1"/>
  <c r="E304" i="1" l="1"/>
  <c r="E294" i="1"/>
  <c r="F265" i="1"/>
  <c r="F70" i="1" l="1"/>
  <c r="F60" i="1" l="1"/>
  <c r="F264" i="1" l="1"/>
  <c r="E235" i="1"/>
  <c r="E293" i="1"/>
  <c r="E292" i="1"/>
  <c r="E291" i="1"/>
  <c r="E289" i="1"/>
  <c r="E287" i="1"/>
  <c r="E273" i="1"/>
  <c r="E272" i="1"/>
  <c r="E271" i="1"/>
  <c r="E269" i="1"/>
  <c r="E267" i="1"/>
  <c r="E265" i="1"/>
  <c r="E253" i="1"/>
  <c r="E252" i="1"/>
  <c r="E251" i="1"/>
  <c r="E249" i="1"/>
  <c r="E247" i="1"/>
  <c r="E245" i="1"/>
  <c r="E243" i="1"/>
  <c r="E242" i="1"/>
  <c r="E241" i="1"/>
  <c r="E239" i="1"/>
  <c r="E237" i="1"/>
  <c r="E231" i="1"/>
  <c r="E230" i="1"/>
  <c r="E229" i="1"/>
  <c r="E227" i="1"/>
  <c r="E225" i="1"/>
  <c r="E223" i="1"/>
  <c r="E221" i="1"/>
  <c r="E220" i="1"/>
  <c r="E219" i="1"/>
  <c r="E217" i="1"/>
  <c r="E215" i="1"/>
  <c r="E213" i="1"/>
  <c r="E210" i="1"/>
  <c r="E208" i="1"/>
  <c r="E206" i="1"/>
  <c r="E204" i="1"/>
  <c r="E203" i="1"/>
  <c r="E202" i="1"/>
  <c r="E200" i="1"/>
  <c r="E198" i="1"/>
  <c r="E196" i="1"/>
  <c r="E173" i="1"/>
  <c r="E172" i="1"/>
  <c r="E171" i="1"/>
  <c r="E169" i="1"/>
  <c r="E167" i="1"/>
  <c r="E165" i="1"/>
  <c r="E163" i="1"/>
  <c r="E162" i="1"/>
  <c r="E161" i="1"/>
  <c r="E153" i="1"/>
  <c r="E152" i="1"/>
  <c r="E151" i="1"/>
  <c r="E149" i="1"/>
  <c r="E147" i="1"/>
  <c r="E145" i="1"/>
  <c r="E88" i="1"/>
  <c r="E87" i="1"/>
  <c r="E86" i="1"/>
  <c r="E84" i="1"/>
  <c r="E82" i="1"/>
  <c r="E80" i="1"/>
  <c r="E78" i="1"/>
  <c r="E77" i="1"/>
  <c r="E76" i="1"/>
  <c r="E74" i="1"/>
  <c r="E72" i="1"/>
  <c r="E70" i="1"/>
  <c r="E68" i="1"/>
  <c r="E67" i="1"/>
  <c r="E66" i="1"/>
  <c r="E64" i="1"/>
  <c r="E62" i="1"/>
  <c r="E60" i="1"/>
  <c r="E58" i="1"/>
  <c r="E57" i="1"/>
  <c r="E56" i="1"/>
  <c r="E54" i="1"/>
  <c r="E52" i="1"/>
  <c r="E50" i="1"/>
  <c r="E48" i="1"/>
  <c r="E47" i="1"/>
  <c r="E46" i="1"/>
  <c r="E44" i="1"/>
  <c r="E42" i="1"/>
  <c r="E40" i="1"/>
  <c r="F284" i="1"/>
  <c r="H284" i="1"/>
  <c r="I284" i="1"/>
  <c r="G264" i="1"/>
  <c r="H264" i="1"/>
  <c r="I264" i="1"/>
  <c r="F263" i="1"/>
  <c r="G263" i="1"/>
  <c r="H263" i="1"/>
  <c r="I263" i="1"/>
  <c r="F262" i="1"/>
  <c r="G262" i="1"/>
  <c r="H262" i="1"/>
  <c r="I262" i="1"/>
  <c r="F261" i="1"/>
  <c r="G261" i="1"/>
  <c r="H261" i="1"/>
  <c r="I261" i="1"/>
  <c r="F259" i="1"/>
  <c r="G259" i="1"/>
  <c r="H259" i="1"/>
  <c r="I259" i="1"/>
  <c r="F257" i="1"/>
  <c r="G257" i="1"/>
  <c r="H257" i="1"/>
  <c r="H178" i="1" s="1"/>
  <c r="I257" i="1"/>
  <c r="G255" i="1"/>
  <c r="H255" i="1"/>
  <c r="I255" i="1"/>
  <c r="F244" i="1"/>
  <c r="H244" i="1"/>
  <c r="I244" i="1"/>
  <c r="F234" i="1"/>
  <c r="I234" i="1"/>
  <c r="F222" i="1"/>
  <c r="H222" i="1"/>
  <c r="I222" i="1"/>
  <c r="F212" i="1"/>
  <c r="H212" i="1"/>
  <c r="I212" i="1"/>
  <c r="F205" i="1"/>
  <c r="H205" i="1"/>
  <c r="I205" i="1"/>
  <c r="F194" i="1"/>
  <c r="H194" i="1"/>
  <c r="I194" i="1"/>
  <c r="F193" i="1"/>
  <c r="G193" i="1"/>
  <c r="G183" i="1" s="1"/>
  <c r="H193" i="1"/>
  <c r="I193" i="1"/>
  <c r="F192" i="1"/>
  <c r="G192" i="1"/>
  <c r="G182" i="1" s="1"/>
  <c r="H192" i="1"/>
  <c r="I192" i="1"/>
  <c r="F190" i="1"/>
  <c r="H190" i="1"/>
  <c r="I190" i="1"/>
  <c r="F188" i="1"/>
  <c r="G188" i="1"/>
  <c r="I188" i="1"/>
  <c r="H186" i="1"/>
  <c r="I186" i="1"/>
  <c r="F186" i="1"/>
  <c r="F164" i="1"/>
  <c r="G164" i="1"/>
  <c r="H164" i="1"/>
  <c r="I164" i="1"/>
  <c r="F159" i="1"/>
  <c r="G159" i="1"/>
  <c r="H159" i="1"/>
  <c r="I159" i="1"/>
  <c r="F157" i="1"/>
  <c r="G157" i="1"/>
  <c r="H157" i="1"/>
  <c r="I157" i="1"/>
  <c r="F155" i="1"/>
  <c r="F154" i="1" s="1"/>
  <c r="G155" i="1"/>
  <c r="H155" i="1"/>
  <c r="I155" i="1"/>
  <c r="F144" i="1"/>
  <c r="G144" i="1"/>
  <c r="H144" i="1"/>
  <c r="I144" i="1"/>
  <c r="F79" i="1"/>
  <c r="G79" i="1"/>
  <c r="H79" i="1"/>
  <c r="I79" i="1"/>
  <c r="F69" i="1"/>
  <c r="G69" i="1"/>
  <c r="H69" i="1"/>
  <c r="I69" i="1"/>
  <c r="F59" i="1"/>
  <c r="G59" i="1"/>
  <c r="H59" i="1"/>
  <c r="I59" i="1"/>
  <c r="F49" i="1"/>
  <c r="G49" i="1"/>
  <c r="H49" i="1"/>
  <c r="I49" i="1"/>
  <c r="F39" i="1"/>
  <c r="G39" i="1"/>
  <c r="H39" i="1"/>
  <c r="I39" i="1"/>
  <c r="F29" i="1"/>
  <c r="H29" i="1"/>
  <c r="I29" i="1"/>
  <c r="I18" i="1" s="1"/>
  <c r="F31" i="1"/>
  <c r="F20" i="1" s="1"/>
  <c r="H31" i="1"/>
  <c r="H20" i="1" s="1"/>
  <c r="I31" i="1"/>
  <c r="I20" i="1" s="1"/>
  <c r="F33" i="1"/>
  <c r="G33" i="1"/>
  <c r="H33" i="1"/>
  <c r="H22" i="1" s="1"/>
  <c r="I33" i="1"/>
  <c r="I22" i="1" s="1"/>
  <c r="F35" i="1"/>
  <c r="F24" i="1" s="1"/>
  <c r="G35" i="1"/>
  <c r="G24" i="1" s="1"/>
  <c r="H35" i="1"/>
  <c r="H24" i="1" s="1"/>
  <c r="I35" i="1"/>
  <c r="I24" i="1" s="1"/>
  <c r="F36" i="1"/>
  <c r="F25" i="1" s="1"/>
  <c r="G36" i="1"/>
  <c r="G25" i="1" s="1"/>
  <c r="H36" i="1"/>
  <c r="H25" i="1" s="1"/>
  <c r="I36" i="1"/>
  <c r="I25" i="1" s="1"/>
  <c r="F37" i="1"/>
  <c r="F26" i="1" s="1"/>
  <c r="G37" i="1"/>
  <c r="G26" i="1" s="1"/>
  <c r="H37" i="1"/>
  <c r="H26" i="1" s="1"/>
  <c r="I37" i="1"/>
  <c r="I26" i="1" s="1"/>
  <c r="H9" i="1" l="1"/>
  <c r="E284" i="1"/>
  <c r="E29" i="1"/>
  <c r="E20" i="1"/>
  <c r="E31" i="1"/>
  <c r="G22" i="1"/>
  <c r="G17" i="1" s="1"/>
  <c r="G28" i="1"/>
  <c r="I154" i="1"/>
  <c r="G154" i="1"/>
  <c r="H154" i="1"/>
  <c r="G274" i="1"/>
  <c r="H185" i="1"/>
  <c r="I180" i="1"/>
  <c r="I11" i="1" s="1"/>
  <c r="I182" i="1"/>
  <c r="I13" i="1" s="1"/>
  <c r="I183" i="1"/>
  <c r="I14" i="1" s="1"/>
  <c r="E157" i="1"/>
  <c r="E159" i="1"/>
  <c r="E164" i="1"/>
  <c r="F178" i="1"/>
  <c r="F9" i="1" s="1"/>
  <c r="F180" i="1"/>
  <c r="F182" i="1"/>
  <c r="F13" i="1" s="1"/>
  <c r="F183" i="1"/>
  <c r="F184" i="1"/>
  <c r="E144" i="1"/>
  <c r="I184" i="1"/>
  <c r="E262" i="1"/>
  <c r="E281" i="1"/>
  <c r="E283" i="1"/>
  <c r="E282" i="1"/>
  <c r="G185" i="1"/>
  <c r="I185" i="1"/>
  <c r="I178" i="1"/>
  <c r="I9" i="1" s="1"/>
  <c r="E205" i="1"/>
  <c r="E212" i="1"/>
  <c r="E49" i="1"/>
  <c r="H28" i="1"/>
  <c r="E190" i="1"/>
  <c r="E192" i="1"/>
  <c r="E195" i="1"/>
  <c r="E222" i="1"/>
  <c r="I254" i="1"/>
  <c r="E261" i="1"/>
  <c r="E279" i="1"/>
  <c r="E277" i="1"/>
  <c r="H18" i="1"/>
  <c r="E36" i="1"/>
  <c r="E33" i="1"/>
  <c r="E39" i="1"/>
  <c r="E59" i="1"/>
  <c r="E69" i="1"/>
  <c r="E79" i="1"/>
  <c r="F185" i="1"/>
  <c r="E257" i="1"/>
  <c r="E259" i="1"/>
  <c r="E263" i="1"/>
  <c r="E26" i="1"/>
  <c r="E37" i="1"/>
  <c r="E155" i="1"/>
  <c r="F28" i="1"/>
  <c r="H180" i="1"/>
  <c r="H11" i="1" s="1"/>
  <c r="H183" i="1"/>
  <c r="H14" i="1" s="1"/>
  <c r="F18" i="1"/>
  <c r="I28" i="1"/>
  <c r="G13" i="1"/>
  <c r="G14" i="1"/>
  <c r="E35" i="1"/>
  <c r="F22" i="1"/>
  <c r="E186" i="1"/>
  <c r="E194" i="1"/>
  <c r="H182" i="1"/>
  <c r="H13" i="1" s="1"/>
  <c r="H184" i="1"/>
  <c r="E193" i="1"/>
  <c r="I176" i="1"/>
  <c r="E234" i="1"/>
  <c r="E244" i="1"/>
  <c r="E188" i="1"/>
  <c r="E264" i="1"/>
  <c r="F255" i="1"/>
  <c r="F176" i="1" s="1"/>
  <c r="I17" i="1"/>
  <c r="E24" i="1"/>
  <c r="I274" i="1"/>
  <c r="F274" i="1"/>
  <c r="H274" i="1"/>
  <c r="H254" i="1"/>
  <c r="G254" i="1"/>
  <c r="H176" i="1"/>
  <c r="E274" i="1" l="1"/>
  <c r="H7" i="1"/>
  <c r="F7" i="1"/>
  <c r="H6" i="1"/>
  <c r="G11" i="1"/>
  <c r="G6" i="1" s="1"/>
  <c r="E154" i="1"/>
  <c r="E28" i="1"/>
  <c r="E9" i="1"/>
  <c r="E18" i="1"/>
  <c r="F11" i="1"/>
  <c r="E22" i="1"/>
  <c r="E180" i="1"/>
  <c r="E185" i="1"/>
  <c r="E182" i="1"/>
  <c r="E178" i="1"/>
  <c r="H174" i="1"/>
  <c r="H17" i="1"/>
  <c r="I174" i="1"/>
  <c r="E183" i="1"/>
  <c r="E184" i="1"/>
  <c r="I7" i="1"/>
  <c r="I6" i="1" s="1"/>
  <c r="F174" i="1"/>
  <c r="E255" i="1"/>
  <c r="F254" i="1"/>
  <c r="E254" i="1" s="1"/>
  <c r="F14" i="1"/>
  <c r="E14" i="1" s="1"/>
  <c r="E25" i="1"/>
  <c r="E13" i="1"/>
  <c r="F17" i="1"/>
  <c r="E17" i="1" s="1"/>
  <c r="E7" i="1" l="1"/>
  <c r="F6" i="1"/>
  <c r="E11" i="1"/>
  <c r="E174" i="1"/>
  <c r="E176" i="1"/>
  <c r="E6" i="1" l="1"/>
</calcChain>
</file>

<file path=xl/sharedStrings.xml><?xml version="1.0" encoding="utf-8"?>
<sst xmlns="http://schemas.openxmlformats.org/spreadsheetml/2006/main" count="377" uniqueCount="90">
  <si>
    <t xml:space="preserve">Ресурсное обеспечение и прогнозная (справочная) оценка расходов местного бюджета, республиканского бюджета Республики Коми </t>
  </si>
  <si>
    <t>(с учетом средств федерального бюджета), бюджетов государственных внебюджетных фондов Республики Коми и юридических лиц на реализацию целей муниципальной программы (тыс. руб.)</t>
  </si>
  <si>
    <t>Статус</t>
  </si>
  <si>
    <t xml:space="preserve">Источник финансирования </t>
  </si>
  <si>
    <t>Оценка расходов (тыс. руб.), годы</t>
  </si>
  <si>
    <t>Всего (нарастающим итогом с начала реализации программы)</t>
  </si>
  <si>
    <t>Муниципальная программа</t>
  </si>
  <si>
    <t>Развитие жилищно-коммунального хозяйства муниципального района «Корткеросский»</t>
  </si>
  <si>
    <t>Всего:</t>
  </si>
  <si>
    <t xml:space="preserve">                        бюджета муниципального района «Корткеросский»</t>
  </si>
  <si>
    <t xml:space="preserve">- из них за счет средств: </t>
  </si>
  <si>
    <t>республиканского бюджета Республики Коми</t>
  </si>
  <si>
    <t>- из них за счет:</t>
  </si>
  <si>
    <t>федерального бюджета</t>
  </si>
  <si>
    <t>государственные внебюджетные фонды Фонд ЖКХ</t>
  </si>
  <si>
    <t>юридические лица*</t>
  </si>
  <si>
    <t>средства от приносящей доход деятельности</t>
  </si>
  <si>
    <t xml:space="preserve">Подпрограмма 1 </t>
  </si>
  <si>
    <t>Комплексное развитие систем коммунальной инфраструктуры муниципального образования муниципального района «Корткеросский</t>
  </si>
  <si>
    <t xml:space="preserve">                 бюджета муниципального района «Корткеросский»</t>
  </si>
  <si>
    <t>- из них за счет средств:</t>
  </si>
  <si>
    <t xml:space="preserve">государственные внебюджетные фонды </t>
  </si>
  <si>
    <t>Строительство, модернизация, реконструкция и проектирование систем коммунальной инфраструктуры</t>
  </si>
  <si>
    <t>Актуализация схем теплоснабжения, водоснабжения и водоотведения</t>
  </si>
  <si>
    <t>Мероприятие 1.1.1.2.</t>
  </si>
  <si>
    <t>Строительство скважины с. Большелуг, в том числе разработка проектно-сметной документации</t>
  </si>
  <si>
    <t>Мероприятие 1.1.1.3.</t>
  </si>
  <si>
    <t>Разработка проектно-сметной документации, выполнение инженерных изысканий и строительство канализационных сетей п. Приозерный</t>
  </si>
  <si>
    <t>Мероприятие 1.1.1.4.</t>
  </si>
  <si>
    <t>Строительство водоразборной колонки по ул. Набережная с. Корткерос</t>
  </si>
  <si>
    <t>государственные внебюджетные фонды</t>
  </si>
  <si>
    <t>Реконструкция павильона скважины в п.Визябож</t>
  </si>
  <si>
    <t>Газификация населенных пунктов</t>
  </si>
  <si>
    <t xml:space="preserve">Подпрограмма 2 </t>
  </si>
  <si>
    <t>«Разработка документов территориального планирования»</t>
  </si>
  <si>
    <t>Разработка документов территориального планирования</t>
  </si>
  <si>
    <t>Подпрограмма 3</t>
  </si>
  <si>
    <t>Создание условий для обеспечения доступным и комфортным жильем населения</t>
  </si>
  <si>
    <t>Основное мероприятие 3.1.1.</t>
  </si>
  <si>
    <t>Обеспечение жильем отдельных категорий граждан</t>
  </si>
  <si>
    <t>Мероприятие 3.1.1.1.</t>
  </si>
  <si>
    <t>Мероприятие 3.1.1.2.</t>
  </si>
  <si>
    <t>бюджета муниципального района «Корткеросский»</t>
  </si>
  <si>
    <t>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</si>
  <si>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Мероприятие 3.1.1.4.</t>
  </si>
  <si>
    <t>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</si>
  <si>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Переселение граждан из аварийного жилищного фонда</t>
  </si>
  <si>
    <t>Осуществление мероприятий по отлову и содержанию животных без владельцев</t>
  </si>
  <si>
    <t>Основное мероприятие 3.3.1.</t>
  </si>
  <si>
    <t>Подготовка терриории под застройку</t>
  </si>
  <si>
    <t>Мероприятие 3.3.1.1</t>
  </si>
  <si>
    <t>Проведение мероприятий по подготовке земельных участков</t>
  </si>
  <si>
    <t>Подпрограмма 4</t>
  </si>
  <si>
    <t>«Отходы»</t>
  </si>
  <si>
    <t>Организация сбора отходов, в том числе внедрение системы по раздельному сбору, переработке и обезвреживанию отходов</t>
  </si>
  <si>
    <t>Ликвидация несанкционированных свалок</t>
  </si>
  <si>
    <t>&lt;*&gt;Бюджет МР «Корткеросский» с учетом безвозмездных поступлений из других уровней бюджетов.</t>
  </si>
  <si>
    <t>&lt;**&gt; Юридические лица – муниципальные учреждения, акционерные общества с государственным участием, общественные, научные и иные организации, иные организации.</t>
  </si>
  <si>
    <t>Наименование муниципальной программы, подпрограммы муниципальной программы, ведомственной целевой программы, основного мероприятия</t>
  </si>
  <si>
    <t xml:space="preserve"> Обеспечение жильем детей-сирот, детей, оставшихся без попечения родителей, а также лиц из числа детей-сирот и детей, оставшихся без попечения родителей</t>
  </si>
  <si>
    <t>Основное мероприятие 2.1.1</t>
  </si>
  <si>
    <t>Основное мероприятие 3.2.1.</t>
  </si>
  <si>
    <t>Основное мероприятие 3.1.2.</t>
  </si>
  <si>
    <t>Мероприятие 1.1.1.1.</t>
  </si>
  <si>
    <t>Мероприятие 1.1.1.5.</t>
  </si>
  <si>
    <t>Осуществление государственных полномочий Субвенции на осуществление государственных полномочий Республики Коми, предусмотренных пунктами 14, 7 - 8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</si>
  <si>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из них за счет средств: федерального бюджета</t>
  </si>
  <si>
    <t>из них за счет средств: республиканского бюджета Республики Коми</t>
  </si>
  <si>
    <t>Мероприятие 3.1.1.3.</t>
  </si>
  <si>
    <t>Мероприятие 1.1.1.6.</t>
  </si>
  <si>
    <t>Обустройство источников холодного водоснабжения на территории сельского поселения "Намск"</t>
  </si>
  <si>
    <t>Основное мероприятие 4.1.1.</t>
  </si>
  <si>
    <t>Мероприятие 4.1.1.1.</t>
  </si>
  <si>
    <t xml:space="preserve">Приобретение контейнеров для сбора твердых коммунальных отходов </t>
  </si>
  <si>
    <t>внебюджетные источники</t>
  </si>
  <si>
    <t>Мероприятие 1.1.1.7.</t>
  </si>
  <si>
    <t>Устройство колодца м.Ягсай СП Подъельск</t>
  </si>
  <si>
    <t>Мероприятие 1.1.1.8.</t>
  </si>
  <si>
    <t>Мероприятие 1.1.1.9.</t>
  </si>
  <si>
    <t>Мероприятие 1.1.1.10.</t>
  </si>
  <si>
    <t>Обеспечение водоснабжением жителей с.Керес, п.Уръель, д.Лаборем, д.Эжол</t>
  </si>
  <si>
    <t>Устройство точки водозабора для жителей д.Сюзяиб</t>
  </si>
  <si>
    <t>Обустройство общественного трубчатого колодца в д. Новик</t>
  </si>
  <si>
    <t>Мероприятие 3.1.1.5.</t>
  </si>
  <si>
    <t>из них за счет средств бюджета муниципального района «Корткеросский»</t>
  </si>
  <si>
    <t>Основное мероприятие 4.2.1.</t>
  </si>
  <si>
    <t>Предоставление социальных выплат молодым семьям, члены которых родились и постоянно проживают на территории Республики Коми</t>
  </si>
  <si>
    <t>Приложение 5                                                                                       к постановлению администрации 
муниципального района «Корткеросский»
 29.12.2023 № 1816                                                                                                   Таблица 4</t>
  </si>
  <si>
    <t>Основное мероприятие 1.2.1</t>
  </si>
  <si>
    <t>Основное мероприятие 1.1.1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</si>
</sst>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Fill="1" applyAlignment="1">
      <alignment horizontal="left" vertical="center" indent="2"/>
    </xf>
    <xf numFmtId="0" fontId="5" fillId="0" borderId="0" xfId="0" applyFont="1" applyFill="1"/>
    <xf numFmtId="0" fontId="9" fillId="0" borderId="0" xfId="0" applyFont="1" applyFill="1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0" fontId="1" fillId="0" borderId="7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justify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/>
    <xf numFmtId="164" fontId="7" fillId="0" borderId="4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/>
    </xf>
    <xf numFmtId="164" fontId="5" fillId="0" borderId="0" xfId="0" applyNumberFormat="1" applyFont="1" applyFill="1" applyBorder="1"/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6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6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justify" vertical="center" wrapText="1"/>
    </xf>
    <xf numFmtId="164" fontId="3" fillId="0" borderId="13" xfId="0" applyNumberFormat="1" applyFont="1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2" fillId="0" borderId="13" xfId="0" applyNumberFormat="1" applyFont="1" applyFill="1" applyBorder="1" applyAlignment="1">
      <alignment horizontal="center" vertical="center" wrapText="1"/>
    </xf>
    <xf numFmtId="164" fontId="2" fillId="0" borderId="14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17"/>
  <sheetViews>
    <sheetView tabSelected="1" view="pageBreakPreview" zoomScale="90" zoomScaleNormal="90" zoomScaleSheetLayoutView="90" workbookViewId="0">
      <selection activeCell="G6" sqref="G6"/>
    </sheetView>
  </sheetViews>
  <sheetFormatPr defaultRowHeight="15" x14ac:dyDescent="0.25"/>
  <cols>
    <col min="1" max="1" width="9.140625" style="2"/>
    <col min="2" max="2" width="18" style="2" customWidth="1"/>
    <col min="3" max="3" width="18.42578125" style="2" customWidth="1"/>
    <col min="4" max="4" width="21.28515625" style="2" customWidth="1"/>
    <col min="5" max="5" width="16.5703125" style="3" customWidth="1"/>
    <col min="6" max="6" width="16.5703125" style="2" customWidth="1"/>
    <col min="7" max="7" width="19" style="2" customWidth="1"/>
    <col min="8" max="8" width="14.5703125" style="2" customWidth="1"/>
    <col min="9" max="9" width="15.140625" style="2" customWidth="1"/>
    <col min="10" max="10" width="20.85546875" style="2" customWidth="1"/>
    <col min="11" max="16384" width="9.140625" style="2"/>
  </cols>
  <sheetData>
    <row r="1" spans="2:10" ht="94.5" customHeight="1" x14ac:dyDescent="0.25">
      <c r="C1" s="5"/>
      <c r="D1" s="5"/>
      <c r="E1" s="5"/>
      <c r="F1" s="5"/>
      <c r="G1" s="5"/>
      <c r="H1" s="61" t="s">
        <v>87</v>
      </c>
      <c r="I1" s="61"/>
    </row>
    <row r="2" spans="2:10" x14ac:dyDescent="0.25">
      <c r="B2" s="59" t="s">
        <v>0</v>
      </c>
      <c r="C2" s="59"/>
      <c r="D2" s="59"/>
      <c r="E2" s="59"/>
      <c r="F2" s="59"/>
      <c r="G2" s="59"/>
      <c r="H2" s="59"/>
      <c r="I2" s="59"/>
    </row>
    <row r="3" spans="2:10" ht="43.5" customHeight="1" thickBot="1" x14ac:dyDescent="0.3">
      <c r="B3" s="60" t="s">
        <v>1</v>
      </c>
      <c r="C3" s="60"/>
      <c r="D3" s="60"/>
      <c r="E3" s="60"/>
      <c r="F3" s="60"/>
      <c r="G3" s="60"/>
      <c r="H3" s="60"/>
      <c r="I3" s="60"/>
    </row>
    <row r="4" spans="2:10" ht="102.75" customHeight="1" thickBot="1" x14ac:dyDescent="0.3">
      <c r="B4" s="27" t="s">
        <v>2</v>
      </c>
      <c r="C4" s="27" t="s">
        <v>58</v>
      </c>
      <c r="D4" s="27" t="s">
        <v>3</v>
      </c>
      <c r="E4" s="41" t="s">
        <v>4</v>
      </c>
      <c r="F4" s="42"/>
      <c r="G4" s="42"/>
      <c r="H4" s="42"/>
      <c r="I4" s="43"/>
    </row>
    <row r="5" spans="2:10" ht="79.5" customHeight="1" thickBot="1" x14ac:dyDescent="0.3">
      <c r="B5" s="28"/>
      <c r="C5" s="28"/>
      <c r="D5" s="28"/>
      <c r="E5" s="6" t="s">
        <v>5</v>
      </c>
      <c r="F5" s="7">
        <v>2022</v>
      </c>
      <c r="G5" s="7">
        <v>2023</v>
      </c>
      <c r="H5" s="7">
        <v>2024</v>
      </c>
      <c r="I5" s="7">
        <v>2025</v>
      </c>
    </row>
    <row r="6" spans="2:10" ht="15.75" customHeight="1" thickBot="1" x14ac:dyDescent="0.3">
      <c r="B6" s="25" t="s">
        <v>6</v>
      </c>
      <c r="C6" s="27" t="s">
        <v>7</v>
      </c>
      <c r="D6" s="8" t="s">
        <v>8</v>
      </c>
      <c r="E6" s="9">
        <f>F6+G6+H6+I6</f>
        <v>1353342.61427</v>
      </c>
      <c r="F6" s="9">
        <f>F7+F9+F11+F13+F14+F15+F16</f>
        <v>657712.75476000004</v>
      </c>
      <c r="G6" s="9">
        <f>G7+G9+G11+G13+G14+G15+G16</f>
        <v>651102.71375999996</v>
      </c>
      <c r="H6" s="9">
        <f>H7+H9+H11+H13+H14+H15+H16</f>
        <v>33721.39875</v>
      </c>
      <c r="I6" s="9">
        <f t="shared" ref="I6" si="0">I7+I9+I11+I13+I14+I15+I16</f>
        <v>10805.746999999999</v>
      </c>
      <c r="J6" s="10"/>
    </row>
    <row r="7" spans="2:10" ht="25.5" customHeight="1" x14ac:dyDescent="0.25">
      <c r="B7" s="34"/>
      <c r="C7" s="29"/>
      <c r="D7" s="11" t="s">
        <v>20</v>
      </c>
      <c r="E7" s="32">
        <f>F7+G7+H7+I7</f>
        <v>27663.650749999997</v>
      </c>
      <c r="F7" s="30">
        <f>F18+F155+F176+F275</f>
        <v>12103.92806</v>
      </c>
      <c r="G7" s="30">
        <f>G18+G155+G176+G275</f>
        <v>12134.050999999999</v>
      </c>
      <c r="H7" s="30">
        <f>H18+H155+H176+H275</f>
        <v>1932.6716900000001</v>
      </c>
      <c r="I7" s="30">
        <f>I18+I155+I176+I275</f>
        <v>1493</v>
      </c>
    </row>
    <row r="8" spans="2:10" ht="54.75" customHeight="1" thickBot="1" x14ac:dyDescent="0.3">
      <c r="B8" s="34"/>
      <c r="C8" s="29"/>
      <c r="D8" s="12" t="s">
        <v>9</v>
      </c>
      <c r="E8" s="33"/>
      <c r="F8" s="31"/>
      <c r="G8" s="31"/>
      <c r="H8" s="31"/>
      <c r="I8" s="31"/>
    </row>
    <row r="9" spans="2:10" ht="24.75" customHeight="1" x14ac:dyDescent="0.25">
      <c r="B9" s="34"/>
      <c r="C9" s="29"/>
      <c r="D9" s="11" t="s">
        <v>10</v>
      </c>
      <c r="E9" s="32">
        <f>F9+G9+H9+I9</f>
        <v>261876.40741000001</v>
      </c>
      <c r="F9" s="30">
        <f>F20+F157+F178+F277</f>
        <v>121386.73577</v>
      </c>
      <c r="G9" s="30">
        <f>G20+G157+G178+G277</f>
        <v>132215.44704</v>
      </c>
      <c r="H9" s="30">
        <f>H20+H157+H178+H277</f>
        <v>4786.9836000000005</v>
      </c>
      <c r="I9" s="30">
        <f>I20+I157+I178+I277</f>
        <v>3487.241</v>
      </c>
    </row>
    <row r="10" spans="2:10" ht="39" thickBot="1" x14ac:dyDescent="0.3">
      <c r="B10" s="34"/>
      <c r="C10" s="29"/>
      <c r="D10" s="7" t="s">
        <v>11</v>
      </c>
      <c r="E10" s="33"/>
      <c r="F10" s="31"/>
      <c r="G10" s="31"/>
      <c r="H10" s="31"/>
      <c r="I10" s="31"/>
    </row>
    <row r="11" spans="2:10" ht="15" customHeight="1" x14ac:dyDescent="0.25">
      <c r="B11" s="34"/>
      <c r="C11" s="29"/>
      <c r="D11" s="11" t="s">
        <v>12</v>
      </c>
      <c r="E11" s="32">
        <f>F11+G11+H11+I11</f>
        <v>16918.756840000002</v>
      </c>
      <c r="F11" s="30">
        <f>F22+F159+F180+F279</f>
        <v>2784.75101</v>
      </c>
      <c r="G11" s="30">
        <f>G22+G159+G279+G180</f>
        <v>2874.59683</v>
      </c>
      <c r="H11" s="30">
        <f>H22+H159+H180+H279</f>
        <v>5433.9030000000002</v>
      </c>
      <c r="I11" s="30">
        <f>I22+I159+I180+I279</f>
        <v>5825.5060000000003</v>
      </c>
    </row>
    <row r="12" spans="2:10" ht="24.75" customHeight="1" thickBot="1" x14ac:dyDescent="0.3">
      <c r="B12" s="34"/>
      <c r="C12" s="29"/>
      <c r="D12" s="12" t="s">
        <v>13</v>
      </c>
      <c r="E12" s="33"/>
      <c r="F12" s="31"/>
      <c r="G12" s="31"/>
      <c r="H12" s="31"/>
      <c r="I12" s="31"/>
    </row>
    <row r="13" spans="2:10" ht="43.5" customHeight="1" thickBot="1" x14ac:dyDescent="0.3">
      <c r="B13" s="34"/>
      <c r="C13" s="29"/>
      <c r="D13" s="13" t="s">
        <v>14</v>
      </c>
      <c r="E13" s="9">
        <f>F13+G13+H13+I13</f>
        <v>1046874.79927</v>
      </c>
      <c r="F13" s="14">
        <f t="shared" ref="F13:I14" si="1">F24+F161+F182+F281</f>
        <v>521437.33992</v>
      </c>
      <c r="G13" s="14">
        <f t="shared" si="1"/>
        <v>503869.61888999998</v>
      </c>
      <c r="H13" s="14">
        <f>H24+H161+H182+H281</f>
        <v>21567.840459999999</v>
      </c>
      <c r="I13" s="14">
        <f t="shared" si="1"/>
        <v>0</v>
      </c>
    </row>
    <row r="14" spans="2:10" ht="15.75" customHeight="1" thickBot="1" x14ac:dyDescent="0.3">
      <c r="B14" s="34"/>
      <c r="C14" s="29"/>
      <c r="D14" s="12" t="s">
        <v>15</v>
      </c>
      <c r="E14" s="9">
        <f>F14+G14+H14+I14</f>
        <v>0</v>
      </c>
      <c r="F14" s="14">
        <f t="shared" si="1"/>
        <v>0</v>
      </c>
      <c r="G14" s="14">
        <f t="shared" si="1"/>
        <v>0</v>
      </c>
      <c r="H14" s="14">
        <f t="shared" si="1"/>
        <v>0</v>
      </c>
      <c r="I14" s="14">
        <f t="shared" si="1"/>
        <v>0</v>
      </c>
    </row>
    <row r="15" spans="2:10" ht="39" customHeight="1" thickBot="1" x14ac:dyDescent="0.3">
      <c r="B15" s="34"/>
      <c r="C15" s="29"/>
      <c r="D15" s="12" t="s">
        <v>16</v>
      </c>
      <c r="E15" s="9">
        <v>0</v>
      </c>
      <c r="F15" s="14">
        <v>0</v>
      </c>
      <c r="G15" s="14">
        <v>0</v>
      </c>
      <c r="H15" s="14">
        <v>0</v>
      </c>
      <c r="I15" s="14">
        <v>0</v>
      </c>
    </row>
    <row r="16" spans="2:10" ht="30" customHeight="1" thickBot="1" x14ac:dyDescent="0.3">
      <c r="B16" s="15"/>
      <c r="C16" s="16"/>
      <c r="D16" s="12" t="s">
        <v>74</v>
      </c>
      <c r="E16" s="9">
        <f>F16+G16+H16+I16</f>
        <v>9</v>
      </c>
      <c r="F16" s="14">
        <v>0</v>
      </c>
      <c r="G16" s="14">
        <v>9</v>
      </c>
      <c r="H16" s="14">
        <v>0</v>
      </c>
      <c r="I16" s="14">
        <v>0</v>
      </c>
    </row>
    <row r="17" spans="2:10" ht="15.75" customHeight="1" thickBot="1" x14ac:dyDescent="0.3">
      <c r="B17" s="25" t="s">
        <v>17</v>
      </c>
      <c r="C17" s="27" t="s">
        <v>18</v>
      </c>
      <c r="D17" s="8" t="s">
        <v>8</v>
      </c>
      <c r="E17" s="9">
        <f>F17+G17+H17+I17</f>
        <v>9393.3957499999997</v>
      </c>
      <c r="F17" s="9">
        <f>F18+F20+F22+F24+F25+F26</f>
        <v>3904.6111799999999</v>
      </c>
      <c r="G17" s="9">
        <f>G18+G20+G22+G24+G25+G26+G27</f>
        <v>5238.7845699999998</v>
      </c>
      <c r="H17" s="9">
        <f>H18+H20+H22+H24+H25+H26</f>
        <v>100</v>
      </c>
      <c r="I17" s="9">
        <f>I18+I20+I22+I24+I25+I26</f>
        <v>150</v>
      </c>
    </row>
    <row r="18" spans="2:10" ht="24" customHeight="1" x14ac:dyDescent="0.25">
      <c r="B18" s="34"/>
      <c r="C18" s="29"/>
      <c r="D18" s="11" t="s">
        <v>20</v>
      </c>
      <c r="E18" s="32">
        <f>F18+G18+H18+I18</f>
        <v>8784.3957499999997</v>
      </c>
      <c r="F18" s="30">
        <f>F29+F145</f>
        <v>3904.6111799999999</v>
      </c>
      <c r="G18" s="30">
        <f>G29+G145</f>
        <v>4629.7845699999998</v>
      </c>
      <c r="H18" s="30">
        <f>H29+H145</f>
        <v>100</v>
      </c>
      <c r="I18" s="30">
        <f>I29+I145</f>
        <v>150</v>
      </c>
    </row>
    <row r="19" spans="2:10" ht="43.5" customHeight="1" thickBot="1" x14ac:dyDescent="0.3">
      <c r="B19" s="34"/>
      <c r="C19" s="29"/>
      <c r="D19" s="12" t="s">
        <v>19</v>
      </c>
      <c r="E19" s="33"/>
      <c r="F19" s="31"/>
      <c r="G19" s="31"/>
      <c r="H19" s="31"/>
      <c r="I19" s="31"/>
    </row>
    <row r="20" spans="2:10" ht="25.5" customHeight="1" x14ac:dyDescent="0.25">
      <c r="B20" s="34"/>
      <c r="C20" s="29"/>
      <c r="D20" s="11" t="s">
        <v>20</v>
      </c>
      <c r="E20" s="32">
        <f>F20+G20+H20+I20</f>
        <v>600</v>
      </c>
      <c r="F20" s="30">
        <f>F31+F147</f>
        <v>0</v>
      </c>
      <c r="G20" s="30">
        <f>G31+G147</f>
        <v>600</v>
      </c>
      <c r="H20" s="30">
        <f>H31+H147</f>
        <v>0</v>
      </c>
      <c r="I20" s="30">
        <f>I31+I147</f>
        <v>0</v>
      </c>
    </row>
    <row r="21" spans="2:10" ht="39" thickBot="1" x14ac:dyDescent="0.3">
      <c r="B21" s="34"/>
      <c r="C21" s="29"/>
      <c r="D21" s="7" t="s">
        <v>11</v>
      </c>
      <c r="E21" s="33"/>
      <c r="F21" s="31"/>
      <c r="G21" s="31"/>
      <c r="H21" s="31"/>
      <c r="I21" s="31"/>
    </row>
    <row r="22" spans="2:10" ht="27" customHeight="1" x14ac:dyDescent="0.25">
      <c r="B22" s="34"/>
      <c r="C22" s="29"/>
      <c r="D22" s="11" t="s">
        <v>20</v>
      </c>
      <c r="E22" s="32">
        <f>F22+G22+H22+I22</f>
        <v>0</v>
      </c>
      <c r="F22" s="30">
        <f>F33+F149</f>
        <v>0</v>
      </c>
      <c r="G22" s="30">
        <f>G33+G149</f>
        <v>0</v>
      </c>
      <c r="H22" s="30">
        <f>H33+H149</f>
        <v>0</v>
      </c>
      <c r="I22" s="30">
        <f>I33+I149</f>
        <v>0</v>
      </c>
    </row>
    <row r="23" spans="2:10" ht="13.5" customHeight="1" thickBot="1" x14ac:dyDescent="0.3">
      <c r="B23" s="34"/>
      <c r="C23" s="29"/>
      <c r="D23" s="12" t="s">
        <v>13</v>
      </c>
      <c r="E23" s="33"/>
      <c r="F23" s="31"/>
      <c r="G23" s="31"/>
      <c r="H23" s="31"/>
      <c r="I23" s="31"/>
    </row>
    <row r="24" spans="2:10" ht="30" customHeight="1" thickBot="1" x14ac:dyDescent="0.3">
      <c r="B24" s="34"/>
      <c r="C24" s="29"/>
      <c r="D24" s="13" t="s">
        <v>21</v>
      </c>
      <c r="E24" s="9">
        <f t="shared" ref="E24:E29" si="2">F24+G24+H24+I24</f>
        <v>0</v>
      </c>
      <c r="F24" s="14">
        <f t="shared" ref="F24:I26" si="3">F35+F151</f>
        <v>0</v>
      </c>
      <c r="G24" s="14">
        <f t="shared" si="3"/>
        <v>0</v>
      </c>
      <c r="H24" s="14">
        <f t="shared" si="3"/>
        <v>0</v>
      </c>
      <c r="I24" s="14">
        <f t="shared" si="3"/>
        <v>0</v>
      </c>
    </row>
    <row r="25" spans="2:10" ht="15" customHeight="1" thickBot="1" x14ac:dyDescent="0.3">
      <c r="B25" s="34"/>
      <c r="C25" s="29"/>
      <c r="D25" s="12" t="s">
        <v>15</v>
      </c>
      <c r="E25" s="9">
        <f t="shared" si="2"/>
        <v>0</v>
      </c>
      <c r="F25" s="14">
        <f t="shared" si="3"/>
        <v>0</v>
      </c>
      <c r="G25" s="14">
        <f t="shared" si="3"/>
        <v>0</v>
      </c>
      <c r="H25" s="14">
        <f t="shared" si="3"/>
        <v>0</v>
      </c>
      <c r="I25" s="14">
        <f t="shared" si="3"/>
        <v>0</v>
      </c>
    </row>
    <row r="26" spans="2:10" ht="33" customHeight="1" thickBot="1" x14ac:dyDescent="0.3">
      <c r="B26" s="34"/>
      <c r="C26" s="29"/>
      <c r="D26" s="12" t="s">
        <v>16</v>
      </c>
      <c r="E26" s="9">
        <f t="shared" si="2"/>
        <v>0</v>
      </c>
      <c r="F26" s="14">
        <f t="shared" si="3"/>
        <v>0</v>
      </c>
      <c r="G26" s="14">
        <f t="shared" si="3"/>
        <v>0</v>
      </c>
      <c r="H26" s="14">
        <f t="shared" si="3"/>
        <v>0</v>
      </c>
      <c r="I26" s="14">
        <f t="shared" si="3"/>
        <v>0</v>
      </c>
    </row>
    <row r="27" spans="2:10" ht="27.75" customHeight="1" thickBot="1" x14ac:dyDescent="0.3">
      <c r="B27" s="15"/>
      <c r="C27" s="16"/>
      <c r="D27" s="12" t="s">
        <v>74</v>
      </c>
      <c r="E27" s="9">
        <f t="shared" si="2"/>
        <v>9</v>
      </c>
      <c r="F27" s="14">
        <v>0</v>
      </c>
      <c r="G27" s="14">
        <v>9</v>
      </c>
      <c r="H27" s="14">
        <v>0</v>
      </c>
      <c r="I27" s="14">
        <v>0</v>
      </c>
    </row>
    <row r="28" spans="2:10" ht="15.75" customHeight="1" thickBot="1" x14ac:dyDescent="0.3">
      <c r="B28" s="27" t="s">
        <v>89</v>
      </c>
      <c r="C28" s="27" t="s">
        <v>22</v>
      </c>
      <c r="D28" s="8" t="s">
        <v>8</v>
      </c>
      <c r="E28" s="9">
        <f t="shared" si="2"/>
        <v>9393.3957499999997</v>
      </c>
      <c r="F28" s="14">
        <f t="shared" ref="F28:I28" si="4">F29+F31+F33+F35+F36+F37</f>
        <v>3904.6111799999999</v>
      </c>
      <c r="G28" s="9">
        <f>G29+G31+G33+G35+G36+G37+G38</f>
        <v>5238.7845699999998</v>
      </c>
      <c r="H28" s="9">
        <f t="shared" si="4"/>
        <v>100</v>
      </c>
      <c r="I28" s="9">
        <f t="shared" si="4"/>
        <v>150</v>
      </c>
    </row>
    <row r="29" spans="2:10" ht="24" customHeight="1" x14ac:dyDescent="0.25">
      <c r="B29" s="29"/>
      <c r="C29" s="29"/>
      <c r="D29" s="11" t="s">
        <v>20</v>
      </c>
      <c r="E29" s="32">
        <f t="shared" si="2"/>
        <v>8784.3957499999997</v>
      </c>
      <c r="F29" s="30">
        <f t="shared" ref="F29:I29" si="5">F40+F50+F60+F70+F80</f>
        <v>3904.6111799999999</v>
      </c>
      <c r="G29" s="30">
        <f>G40+G50+G60+G70+G80+G90+G101+G112+G123+G134</f>
        <v>4629.7845699999998</v>
      </c>
      <c r="H29" s="30">
        <f t="shared" si="5"/>
        <v>100</v>
      </c>
      <c r="I29" s="30">
        <f t="shared" si="5"/>
        <v>150</v>
      </c>
    </row>
    <row r="30" spans="2:10" ht="46.5" customHeight="1" thickBot="1" x14ac:dyDescent="0.3">
      <c r="B30" s="29"/>
      <c r="C30" s="29"/>
      <c r="D30" s="12" t="s">
        <v>19</v>
      </c>
      <c r="E30" s="33"/>
      <c r="F30" s="31"/>
      <c r="G30" s="31"/>
      <c r="H30" s="31"/>
      <c r="I30" s="31"/>
      <c r="J30" s="10"/>
    </row>
    <row r="31" spans="2:10" ht="27.75" customHeight="1" x14ac:dyDescent="0.25">
      <c r="B31" s="29"/>
      <c r="C31" s="29"/>
      <c r="D31" s="11" t="s">
        <v>20</v>
      </c>
      <c r="E31" s="32">
        <f>F31+G31+H31+I31</f>
        <v>600</v>
      </c>
      <c r="F31" s="30">
        <f t="shared" ref="F31:I31" si="6">F42+F52+F62+F72+F82</f>
        <v>0</v>
      </c>
      <c r="G31" s="30">
        <v>600</v>
      </c>
      <c r="H31" s="30">
        <f t="shared" si="6"/>
        <v>0</v>
      </c>
      <c r="I31" s="30">
        <f t="shared" si="6"/>
        <v>0</v>
      </c>
    </row>
    <row r="32" spans="2:10" ht="39" thickBot="1" x14ac:dyDescent="0.3">
      <c r="B32" s="29"/>
      <c r="C32" s="29"/>
      <c r="D32" s="7" t="s">
        <v>11</v>
      </c>
      <c r="E32" s="33"/>
      <c r="F32" s="31"/>
      <c r="G32" s="31"/>
      <c r="H32" s="31"/>
      <c r="I32" s="31"/>
    </row>
    <row r="33" spans="2:9" ht="25.5" customHeight="1" x14ac:dyDescent="0.25">
      <c r="B33" s="29"/>
      <c r="C33" s="29"/>
      <c r="D33" s="11" t="s">
        <v>20</v>
      </c>
      <c r="E33" s="32">
        <f>F33+G33+H33+I33</f>
        <v>0</v>
      </c>
      <c r="F33" s="30">
        <f t="shared" ref="F33:I33" si="7">F44+F54+F64+F74+F84</f>
        <v>0</v>
      </c>
      <c r="G33" s="30">
        <f t="shared" si="7"/>
        <v>0</v>
      </c>
      <c r="H33" s="30">
        <f t="shared" si="7"/>
        <v>0</v>
      </c>
      <c r="I33" s="30">
        <f t="shared" si="7"/>
        <v>0</v>
      </c>
    </row>
    <row r="34" spans="2:9" ht="15" customHeight="1" thickBot="1" x14ac:dyDescent="0.3">
      <c r="B34" s="29"/>
      <c r="C34" s="29"/>
      <c r="D34" s="12" t="s">
        <v>13</v>
      </c>
      <c r="E34" s="33"/>
      <c r="F34" s="31"/>
      <c r="G34" s="31"/>
      <c r="H34" s="31"/>
      <c r="I34" s="31"/>
    </row>
    <row r="35" spans="2:9" ht="25.5" customHeight="1" thickBot="1" x14ac:dyDescent="0.3">
      <c r="B35" s="29"/>
      <c r="C35" s="29"/>
      <c r="D35" s="13" t="s">
        <v>21</v>
      </c>
      <c r="E35" s="9">
        <f>F35+G35+H35+I35</f>
        <v>0</v>
      </c>
      <c r="F35" s="14">
        <f t="shared" ref="F35:I35" si="8">F46+F56+F66+F76+F86</f>
        <v>0</v>
      </c>
      <c r="G35" s="14">
        <f t="shared" si="8"/>
        <v>0</v>
      </c>
      <c r="H35" s="14">
        <f t="shared" si="8"/>
        <v>0</v>
      </c>
      <c r="I35" s="14">
        <f t="shared" si="8"/>
        <v>0</v>
      </c>
    </row>
    <row r="36" spans="2:9" ht="16.5" customHeight="1" thickBot="1" x14ac:dyDescent="0.3">
      <c r="B36" s="29"/>
      <c r="C36" s="29"/>
      <c r="D36" s="12" t="s">
        <v>15</v>
      </c>
      <c r="E36" s="9">
        <f>F36+G36+H36+I36</f>
        <v>0</v>
      </c>
      <c r="F36" s="14">
        <f t="shared" ref="F36:I36" si="9">F47+F57+F67+F77+F87</f>
        <v>0</v>
      </c>
      <c r="G36" s="14">
        <f t="shared" si="9"/>
        <v>0</v>
      </c>
      <c r="H36" s="14">
        <f t="shared" si="9"/>
        <v>0</v>
      </c>
      <c r="I36" s="14">
        <f t="shared" si="9"/>
        <v>0</v>
      </c>
    </row>
    <row r="37" spans="2:9" ht="35.25" customHeight="1" thickBot="1" x14ac:dyDescent="0.3">
      <c r="B37" s="29"/>
      <c r="C37" s="29"/>
      <c r="D37" s="12" t="s">
        <v>16</v>
      </c>
      <c r="E37" s="9">
        <f>F37+G37+H37+I37</f>
        <v>0</v>
      </c>
      <c r="F37" s="14">
        <f t="shared" ref="F37:I37" si="10">F48+F58+F68+F78+F88</f>
        <v>0</v>
      </c>
      <c r="G37" s="14">
        <f t="shared" si="10"/>
        <v>0</v>
      </c>
      <c r="H37" s="14">
        <f t="shared" si="10"/>
        <v>0</v>
      </c>
      <c r="I37" s="14">
        <f t="shared" si="10"/>
        <v>0</v>
      </c>
    </row>
    <row r="38" spans="2:9" ht="30.75" customHeight="1" thickBot="1" x14ac:dyDescent="0.3">
      <c r="B38" s="28"/>
      <c r="C38" s="28"/>
      <c r="D38" s="12" t="s">
        <v>74</v>
      </c>
      <c r="E38" s="9">
        <f>F38+G38+H38+I38</f>
        <v>9</v>
      </c>
      <c r="F38" s="14">
        <v>0</v>
      </c>
      <c r="G38" s="14">
        <v>9</v>
      </c>
      <c r="H38" s="14">
        <v>0</v>
      </c>
      <c r="I38" s="14">
        <v>0</v>
      </c>
    </row>
    <row r="39" spans="2:9" ht="16.5" thickBot="1" x14ac:dyDescent="0.3">
      <c r="B39" s="27" t="s">
        <v>63</v>
      </c>
      <c r="C39" s="35" t="s">
        <v>23</v>
      </c>
      <c r="D39" s="8" t="s">
        <v>8</v>
      </c>
      <c r="E39" s="9">
        <f>F39+G39+H39+I39</f>
        <v>320.5</v>
      </c>
      <c r="F39" s="9">
        <f t="shared" ref="F39:I39" si="11">F40+F42+F44+F46+F47+F48</f>
        <v>70.5</v>
      </c>
      <c r="G39" s="9">
        <f t="shared" si="11"/>
        <v>0</v>
      </c>
      <c r="H39" s="9">
        <f t="shared" si="11"/>
        <v>100</v>
      </c>
      <c r="I39" s="9">
        <f t="shared" si="11"/>
        <v>150</v>
      </c>
    </row>
    <row r="40" spans="2:9" ht="27.75" customHeight="1" x14ac:dyDescent="0.25">
      <c r="B40" s="29"/>
      <c r="C40" s="36"/>
      <c r="D40" s="11" t="s">
        <v>20</v>
      </c>
      <c r="E40" s="32">
        <f t="shared" ref="E40:E44" si="12">F40+G40+H40+I40</f>
        <v>320.5</v>
      </c>
      <c r="F40" s="30">
        <v>70.5</v>
      </c>
      <c r="G40" s="30">
        <v>0</v>
      </c>
      <c r="H40" s="30">
        <v>100</v>
      </c>
      <c r="I40" s="30">
        <v>150</v>
      </c>
    </row>
    <row r="41" spans="2:9" ht="52.5" customHeight="1" thickBot="1" x14ac:dyDescent="0.3">
      <c r="B41" s="29"/>
      <c r="C41" s="36"/>
      <c r="D41" s="12" t="s">
        <v>19</v>
      </c>
      <c r="E41" s="33"/>
      <c r="F41" s="31"/>
      <c r="G41" s="31"/>
      <c r="H41" s="31"/>
      <c r="I41" s="31"/>
    </row>
    <row r="42" spans="2:9" ht="25.5" customHeight="1" x14ac:dyDescent="0.25">
      <c r="B42" s="29"/>
      <c r="C42" s="36"/>
      <c r="D42" s="11" t="s">
        <v>20</v>
      </c>
      <c r="E42" s="32">
        <f t="shared" si="12"/>
        <v>0</v>
      </c>
      <c r="F42" s="30">
        <v>0</v>
      </c>
      <c r="G42" s="30">
        <v>0</v>
      </c>
      <c r="H42" s="30">
        <v>0</v>
      </c>
      <c r="I42" s="30">
        <v>0</v>
      </c>
    </row>
    <row r="43" spans="2:9" ht="39" thickBot="1" x14ac:dyDescent="0.3">
      <c r="B43" s="29"/>
      <c r="C43" s="36"/>
      <c r="D43" s="7" t="s">
        <v>11</v>
      </c>
      <c r="E43" s="33"/>
      <c r="F43" s="31"/>
      <c r="G43" s="31"/>
      <c r="H43" s="31"/>
      <c r="I43" s="31"/>
    </row>
    <row r="44" spans="2:9" ht="25.5" customHeight="1" x14ac:dyDescent="0.25">
      <c r="B44" s="29"/>
      <c r="C44" s="36"/>
      <c r="D44" s="11" t="s">
        <v>20</v>
      </c>
      <c r="E44" s="32">
        <f t="shared" si="12"/>
        <v>0</v>
      </c>
      <c r="F44" s="30">
        <v>0</v>
      </c>
      <c r="G44" s="30">
        <v>0</v>
      </c>
      <c r="H44" s="30">
        <v>0</v>
      </c>
      <c r="I44" s="32">
        <v>0</v>
      </c>
    </row>
    <row r="45" spans="2:9" ht="21" customHeight="1" thickBot="1" x14ac:dyDescent="0.3">
      <c r="B45" s="29"/>
      <c r="C45" s="36"/>
      <c r="D45" s="12" t="s">
        <v>13</v>
      </c>
      <c r="E45" s="33"/>
      <c r="F45" s="31"/>
      <c r="G45" s="31"/>
      <c r="H45" s="31"/>
      <c r="I45" s="33"/>
    </row>
    <row r="46" spans="2:9" ht="30.75" customHeight="1" thickBot="1" x14ac:dyDescent="0.3">
      <c r="B46" s="29"/>
      <c r="C46" s="36"/>
      <c r="D46" s="13" t="s">
        <v>21</v>
      </c>
      <c r="E46" s="9">
        <f>F46+G46+H46+I46</f>
        <v>0</v>
      </c>
      <c r="F46" s="14">
        <v>0</v>
      </c>
      <c r="G46" s="14">
        <v>0</v>
      </c>
      <c r="H46" s="14">
        <v>0</v>
      </c>
      <c r="I46" s="14">
        <v>0</v>
      </c>
    </row>
    <row r="47" spans="2:9" ht="19.5" customHeight="1" thickBot="1" x14ac:dyDescent="0.3">
      <c r="B47" s="29"/>
      <c r="C47" s="36"/>
      <c r="D47" s="12" t="s">
        <v>15</v>
      </c>
      <c r="E47" s="9">
        <f>F47+G47+H47+I47</f>
        <v>0</v>
      </c>
      <c r="F47" s="14">
        <v>0</v>
      </c>
      <c r="G47" s="14">
        <v>0</v>
      </c>
      <c r="H47" s="14">
        <v>0</v>
      </c>
      <c r="I47" s="14">
        <v>0</v>
      </c>
    </row>
    <row r="48" spans="2:9" ht="40.5" customHeight="1" thickBot="1" x14ac:dyDescent="0.3">
      <c r="B48" s="28"/>
      <c r="C48" s="37"/>
      <c r="D48" s="12" t="s">
        <v>16</v>
      </c>
      <c r="E48" s="9">
        <f>F48+G48+H48+I48</f>
        <v>0</v>
      </c>
      <c r="F48" s="14">
        <v>0</v>
      </c>
      <c r="G48" s="14">
        <v>0</v>
      </c>
      <c r="H48" s="14">
        <v>0</v>
      </c>
      <c r="I48" s="14">
        <v>0</v>
      </c>
    </row>
    <row r="49" spans="2:9" ht="16.5" thickBot="1" x14ac:dyDescent="0.3">
      <c r="B49" s="35" t="s">
        <v>24</v>
      </c>
      <c r="C49" s="35" t="s">
        <v>25</v>
      </c>
      <c r="D49" s="8" t="s">
        <v>8</v>
      </c>
      <c r="E49" s="9">
        <f>F49+G49+H49+I49</f>
        <v>1484.2719999999999</v>
      </c>
      <c r="F49" s="9">
        <f t="shared" ref="F49:I49" si="13">F50+F52+F54+F56+F57+F58</f>
        <v>1484.2719999999999</v>
      </c>
      <c r="G49" s="9">
        <f t="shared" si="13"/>
        <v>0</v>
      </c>
      <c r="H49" s="9">
        <f t="shared" si="13"/>
        <v>0</v>
      </c>
      <c r="I49" s="9">
        <f t="shared" si="13"/>
        <v>0</v>
      </c>
    </row>
    <row r="50" spans="2:9" ht="28.5" customHeight="1" x14ac:dyDescent="0.25">
      <c r="B50" s="36"/>
      <c r="C50" s="36"/>
      <c r="D50" s="11" t="s">
        <v>20</v>
      </c>
      <c r="E50" s="32">
        <f t="shared" ref="E50:E54" si="14">F50+G50+H50+I50</f>
        <v>1484.2719999999999</v>
      </c>
      <c r="F50" s="32">
        <v>1484.2719999999999</v>
      </c>
      <c r="G50" s="30">
        <v>0</v>
      </c>
      <c r="H50" s="30">
        <v>0</v>
      </c>
      <c r="I50" s="32">
        <v>0</v>
      </c>
    </row>
    <row r="51" spans="2:9" ht="43.5" customHeight="1" thickBot="1" x14ac:dyDescent="0.3">
      <c r="B51" s="36"/>
      <c r="C51" s="36"/>
      <c r="D51" s="12" t="s">
        <v>19</v>
      </c>
      <c r="E51" s="33"/>
      <c r="F51" s="33"/>
      <c r="G51" s="31"/>
      <c r="H51" s="31"/>
      <c r="I51" s="33"/>
    </row>
    <row r="52" spans="2:9" ht="27.75" customHeight="1" x14ac:dyDescent="0.25">
      <c r="B52" s="36"/>
      <c r="C52" s="36"/>
      <c r="D52" s="11" t="s">
        <v>20</v>
      </c>
      <c r="E52" s="32">
        <f t="shared" si="14"/>
        <v>0</v>
      </c>
      <c r="F52" s="30">
        <v>0</v>
      </c>
      <c r="G52" s="30">
        <v>0</v>
      </c>
      <c r="H52" s="30">
        <v>0</v>
      </c>
      <c r="I52" s="30">
        <v>0</v>
      </c>
    </row>
    <row r="53" spans="2:9" ht="39" thickBot="1" x14ac:dyDescent="0.3">
      <c r="B53" s="36"/>
      <c r="C53" s="36"/>
      <c r="D53" s="7" t="s">
        <v>11</v>
      </c>
      <c r="E53" s="33"/>
      <c r="F53" s="31"/>
      <c r="G53" s="31"/>
      <c r="H53" s="31"/>
      <c r="I53" s="31"/>
    </row>
    <row r="54" spans="2:9" ht="25.5" customHeight="1" x14ac:dyDescent="0.25">
      <c r="B54" s="36"/>
      <c r="C54" s="36"/>
      <c r="D54" s="11" t="s">
        <v>20</v>
      </c>
      <c r="E54" s="32">
        <f t="shared" si="14"/>
        <v>0</v>
      </c>
      <c r="F54" s="30">
        <v>0</v>
      </c>
      <c r="G54" s="30">
        <v>0</v>
      </c>
      <c r="H54" s="30">
        <v>0</v>
      </c>
      <c r="I54" s="30">
        <v>0</v>
      </c>
    </row>
    <row r="55" spans="2:9" ht="18.75" customHeight="1" thickBot="1" x14ac:dyDescent="0.3">
      <c r="B55" s="36"/>
      <c r="C55" s="36"/>
      <c r="D55" s="12" t="s">
        <v>13</v>
      </c>
      <c r="E55" s="33"/>
      <c r="F55" s="31"/>
      <c r="G55" s="31"/>
      <c r="H55" s="31"/>
      <c r="I55" s="31"/>
    </row>
    <row r="56" spans="2:9" ht="28.5" customHeight="1" thickBot="1" x14ac:dyDescent="0.3">
      <c r="B56" s="36"/>
      <c r="C56" s="36"/>
      <c r="D56" s="13" t="s">
        <v>21</v>
      </c>
      <c r="E56" s="9">
        <f>F56+G56+H56+I56</f>
        <v>0</v>
      </c>
      <c r="F56" s="14">
        <v>0</v>
      </c>
      <c r="G56" s="14">
        <v>0</v>
      </c>
      <c r="H56" s="14">
        <v>0</v>
      </c>
      <c r="I56" s="14">
        <v>0</v>
      </c>
    </row>
    <row r="57" spans="2:9" ht="12.75" customHeight="1" thickBot="1" x14ac:dyDescent="0.3">
      <c r="B57" s="36"/>
      <c r="C57" s="36"/>
      <c r="D57" s="12" t="s">
        <v>15</v>
      </c>
      <c r="E57" s="9">
        <f>F57+G57+H57+I57</f>
        <v>0</v>
      </c>
      <c r="F57" s="14">
        <v>0</v>
      </c>
      <c r="G57" s="14">
        <v>0</v>
      </c>
      <c r="H57" s="14">
        <v>0</v>
      </c>
      <c r="I57" s="14">
        <v>0</v>
      </c>
    </row>
    <row r="58" spans="2:9" ht="37.5" customHeight="1" thickBot="1" x14ac:dyDescent="0.3">
      <c r="B58" s="37"/>
      <c r="C58" s="37"/>
      <c r="D58" s="12" t="s">
        <v>16</v>
      </c>
      <c r="E58" s="9">
        <f>F58+G58+H58+I58</f>
        <v>0</v>
      </c>
      <c r="F58" s="14">
        <v>0</v>
      </c>
      <c r="G58" s="14">
        <v>0</v>
      </c>
      <c r="H58" s="14">
        <v>0</v>
      </c>
      <c r="I58" s="14">
        <v>0</v>
      </c>
    </row>
    <row r="59" spans="2:9" ht="16.5" thickBot="1" x14ac:dyDescent="0.3">
      <c r="B59" s="35" t="s">
        <v>26</v>
      </c>
      <c r="C59" s="44" t="s">
        <v>27</v>
      </c>
      <c r="D59" s="8" t="s">
        <v>8</v>
      </c>
      <c r="E59" s="9">
        <f>F59+G59+H59+I59</f>
        <v>1900.9759400000003</v>
      </c>
      <c r="F59" s="9">
        <f t="shared" ref="F59:I59" si="15">F60+F62+F64+F66+F67+F68</f>
        <v>1401.9560000000001</v>
      </c>
      <c r="G59" s="9">
        <f t="shared" si="15"/>
        <v>499.01994000000002</v>
      </c>
      <c r="H59" s="9">
        <f t="shared" si="15"/>
        <v>0</v>
      </c>
      <c r="I59" s="9">
        <f t="shared" si="15"/>
        <v>0</v>
      </c>
    </row>
    <row r="60" spans="2:9" ht="24.75" customHeight="1" x14ac:dyDescent="0.25">
      <c r="B60" s="36"/>
      <c r="C60" s="45"/>
      <c r="D60" s="11" t="s">
        <v>20</v>
      </c>
      <c r="E60" s="32">
        <f t="shared" ref="E60:E64" si="16">F60+G60+H60+I60</f>
        <v>1900.9759400000003</v>
      </c>
      <c r="F60" s="30">
        <f>1216.678+179.5501+5.7279</f>
        <v>1401.9560000000001</v>
      </c>
      <c r="G60" s="30">
        <v>499.01994000000002</v>
      </c>
      <c r="H60" s="30">
        <v>0</v>
      </c>
      <c r="I60" s="30">
        <v>0</v>
      </c>
    </row>
    <row r="61" spans="2:9" ht="42.75" customHeight="1" thickBot="1" x14ac:dyDescent="0.3">
      <c r="B61" s="36"/>
      <c r="C61" s="45"/>
      <c r="D61" s="12" t="s">
        <v>19</v>
      </c>
      <c r="E61" s="33"/>
      <c r="F61" s="31"/>
      <c r="G61" s="31"/>
      <c r="H61" s="31"/>
      <c r="I61" s="31"/>
    </row>
    <row r="62" spans="2:9" ht="26.25" customHeight="1" x14ac:dyDescent="0.25">
      <c r="B62" s="36"/>
      <c r="C62" s="45"/>
      <c r="D62" s="11" t="s">
        <v>20</v>
      </c>
      <c r="E62" s="32">
        <f t="shared" si="16"/>
        <v>0</v>
      </c>
      <c r="F62" s="30">
        <v>0</v>
      </c>
      <c r="G62" s="32">
        <v>0</v>
      </c>
      <c r="H62" s="32">
        <v>0</v>
      </c>
      <c r="I62" s="30">
        <v>0</v>
      </c>
    </row>
    <row r="63" spans="2:9" ht="39" thickBot="1" x14ac:dyDescent="0.3">
      <c r="B63" s="36"/>
      <c r="C63" s="45"/>
      <c r="D63" s="7" t="s">
        <v>11</v>
      </c>
      <c r="E63" s="33"/>
      <c r="F63" s="31"/>
      <c r="G63" s="33"/>
      <c r="H63" s="33"/>
      <c r="I63" s="31"/>
    </row>
    <row r="64" spans="2:9" ht="28.5" customHeight="1" x14ac:dyDescent="0.25">
      <c r="B64" s="36"/>
      <c r="C64" s="45"/>
      <c r="D64" s="11" t="s">
        <v>20</v>
      </c>
      <c r="E64" s="32">
        <f t="shared" si="16"/>
        <v>0</v>
      </c>
      <c r="F64" s="30">
        <v>0</v>
      </c>
      <c r="G64" s="30">
        <v>0</v>
      </c>
      <c r="H64" s="30">
        <v>0</v>
      </c>
      <c r="I64" s="32">
        <v>0</v>
      </c>
    </row>
    <row r="65" spans="2:9" ht="15" customHeight="1" thickBot="1" x14ac:dyDescent="0.3">
      <c r="B65" s="36"/>
      <c r="C65" s="45"/>
      <c r="D65" s="12" t="s">
        <v>13</v>
      </c>
      <c r="E65" s="33"/>
      <c r="F65" s="31"/>
      <c r="G65" s="31"/>
      <c r="H65" s="31"/>
      <c r="I65" s="33"/>
    </row>
    <row r="66" spans="2:9" ht="27.75" customHeight="1" thickBot="1" x14ac:dyDescent="0.3">
      <c r="B66" s="36"/>
      <c r="C66" s="45"/>
      <c r="D66" s="13" t="s">
        <v>21</v>
      </c>
      <c r="E66" s="9">
        <f>F66+G66+H66+I66</f>
        <v>0</v>
      </c>
      <c r="F66" s="14">
        <v>0</v>
      </c>
      <c r="G66" s="14">
        <v>0</v>
      </c>
      <c r="H66" s="14">
        <v>0</v>
      </c>
      <c r="I66" s="14">
        <v>0</v>
      </c>
    </row>
    <row r="67" spans="2:9" ht="16.5" thickBot="1" x14ac:dyDescent="0.3">
      <c r="B67" s="36"/>
      <c r="C67" s="45"/>
      <c r="D67" s="12" t="s">
        <v>15</v>
      </c>
      <c r="E67" s="9">
        <f>F67+G67+H67+I67</f>
        <v>0</v>
      </c>
      <c r="F67" s="14">
        <v>0</v>
      </c>
      <c r="G67" s="14">
        <v>0</v>
      </c>
      <c r="H67" s="14">
        <v>0</v>
      </c>
      <c r="I67" s="14">
        <v>0</v>
      </c>
    </row>
    <row r="68" spans="2:9" ht="33" customHeight="1" thickBot="1" x14ac:dyDescent="0.3">
      <c r="B68" s="37"/>
      <c r="C68" s="46"/>
      <c r="D68" s="12" t="s">
        <v>16</v>
      </c>
      <c r="E68" s="9">
        <f>F68+G68+H68+I68</f>
        <v>0</v>
      </c>
      <c r="F68" s="14">
        <v>0</v>
      </c>
      <c r="G68" s="14">
        <v>0</v>
      </c>
      <c r="H68" s="14">
        <v>0</v>
      </c>
      <c r="I68" s="14">
        <v>0</v>
      </c>
    </row>
    <row r="69" spans="2:9" ht="16.5" thickBot="1" x14ac:dyDescent="0.3">
      <c r="B69" s="35" t="s">
        <v>28</v>
      </c>
      <c r="C69" s="44" t="s">
        <v>29</v>
      </c>
      <c r="D69" s="8" t="s">
        <v>8</v>
      </c>
      <c r="E69" s="9">
        <f>F69+G69+H69+I69</f>
        <v>349.13117999999997</v>
      </c>
      <c r="F69" s="9">
        <f t="shared" ref="F69:I69" si="17">F70+F72+F74+F76+F77+F78</f>
        <v>349.13117999999997</v>
      </c>
      <c r="G69" s="9">
        <f t="shared" si="17"/>
        <v>0</v>
      </c>
      <c r="H69" s="9">
        <f t="shared" si="17"/>
        <v>0</v>
      </c>
      <c r="I69" s="9">
        <f t="shared" si="17"/>
        <v>0</v>
      </c>
    </row>
    <row r="70" spans="2:9" ht="27" customHeight="1" x14ac:dyDescent="0.25">
      <c r="B70" s="36"/>
      <c r="C70" s="45"/>
      <c r="D70" s="11" t="s">
        <v>20</v>
      </c>
      <c r="E70" s="32">
        <f t="shared" ref="E70:E74" si="18">F70+G70+H70+I70</f>
        <v>349.13117999999997</v>
      </c>
      <c r="F70" s="30">
        <f>350-0.86882</f>
        <v>349.13117999999997</v>
      </c>
      <c r="G70" s="30">
        <v>0</v>
      </c>
      <c r="H70" s="30">
        <v>0</v>
      </c>
      <c r="I70" s="30">
        <v>0</v>
      </c>
    </row>
    <row r="71" spans="2:9" ht="43.5" customHeight="1" thickBot="1" x14ac:dyDescent="0.3">
      <c r="B71" s="36"/>
      <c r="C71" s="45"/>
      <c r="D71" s="12" t="s">
        <v>19</v>
      </c>
      <c r="E71" s="33"/>
      <c r="F71" s="31"/>
      <c r="G71" s="31"/>
      <c r="H71" s="31"/>
      <c r="I71" s="31"/>
    </row>
    <row r="72" spans="2:9" ht="24" customHeight="1" x14ac:dyDescent="0.25">
      <c r="B72" s="36"/>
      <c r="C72" s="45"/>
      <c r="D72" s="11" t="s">
        <v>20</v>
      </c>
      <c r="E72" s="32">
        <f t="shared" si="18"/>
        <v>0</v>
      </c>
      <c r="F72" s="30">
        <v>0</v>
      </c>
      <c r="G72" s="32">
        <v>0</v>
      </c>
      <c r="H72" s="32">
        <v>0</v>
      </c>
      <c r="I72" s="30">
        <v>0</v>
      </c>
    </row>
    <row r="73" spans="2:9" ht="39" thickBot="1" x14ac:dyDescent="0.3">
      <c r="B73" s="36"/>
      <c r="C73" s="45"/>
      <c r="D73" s="7" t="s">
        <v>11</v>
      </c>
      <c r="E73" s="33"/>
      <c r="F73" s="31"/>
      <c r="G73" s="33"/>
      <c r="H73" s="33"/>
      <c r="I73" s="31"/>
    </row>
    <row r="74" spans="2:9" ht="26.25" customHeight="1" x14ac:dyDescent="0.25">
      <c r="B74" s="36"/>
      <c r="C74" s="45"/>
      <c r="D74" s="11" t="s">
        <v>20</v>
      </c>
      <c r="E74" s="32">
        <f t="shared" si="18"/>
        <v>0</v>
      </c>
      <c r="F74" s="30">
        <v>0</v>
      </c>
      <c r="G74" s="30">
        <v>0</v>
      </c>
      <c r="H74" s="30">
        <v>0</v>
      </c>
      <c r="I74" s="30">
        <v>0</v>
      </c>
    </row>
    <row r="75" spans="2:9" ht="16.5" customHeight="1" thickBot="1" x14ac:dyDescent="0.3">
      <c r="B75" s="36"/>
      <c r="C75" s="45"/>
      <c r="D75" s="12" t="s">
        <v>13</v>
      </c>
      <c r="E75" s="33"/>
      <c r="F75" s="31"/>
      <c r="G75" s="31"/>
      <c r="H75" s="31"/>
      <c r="I75" s="31"/>
    </row>
    <row r="76" spans="2:9" ht="28.5" customHeight="1" thickBot="1" x14ac:dyDescent="0.3">
      <c r="B76" s="36"/>
      <c r="C76" s="45"/>
      <c r="D76" s="12" t="s">
        <v>30</v>
      </c>
      <c r="E76" s="9">
        <f>F76+G76+H76+I76</f>
        <v>0</v>
      </c>
      <c r="F76" s="14">
        <v>0</v>
      </c>
      <c r="G76" s="14">
        <v>0</v>
      </c>
      <c r="H76" s="14">
        <v>0</v>
      </c>
      <c r="I76" s="14">
        <v>0</v>
      </c>
    </row>
    <row r="77" spans="2:9" ht="16.5" customHeight="1" thickBot="1" x14ac:dyDescent="0.3">
      <c r="B77" s="36"/>
      <c r="C77" s="45"/>
      <c r="D77" s="12" t="s">
        <v>15</v>
      </c>
      <c r="E77" s="9">
        <f>F77+G77+H77+I77</f>
        <v>0</v>
      </c>
      <c r="F77" s="14">
        <v>0</v>
      </c>
      <c r="G77" s="14">
        <v>0</v>
      </c>
      <c r="H77" s="14">
        <v>0</v>
      </c>
      <c r="I77" s="14">
        <v>0</v>
      </c>
    </row>
    <row r="78" spans="2:9" ht="33.75" customHeight="1" thickBot="1" x14ac:dyDescent="0.3">
      <c r="B78" s="37"/>
      <c r="C78" s="46"/>
      <c r="D78" s="12" t="s">
        <v>16</v>
      </c>
      <c r="E78" s="9">
        <f>F78+G78+H78+I78</f>
        <v>0</v>
      </c>
      <c r="F78" s="14">
        <v>0</v>
      </c>
      <c r="G78" s="14">
        <v>0</v>
      </c>
      <c r="H78" s="14">
        <v>0</v>
      </c>
      <c r="I78" s="14">
        <v>0</v>
      </c>
    </row>
    <row r="79" spans="2:9" ht="16.5" thickBot="1" x14ac:dyDescent="0.3">
      <c r="B79" s="27" t="s">
        <v>64</v>
      </c>
      <c r="C79" s="44" t="s">
        <v>31</v>
      </c>
      <c r="D79" s="8" t="s">
        <v>8</v>
      </c>
      <c r="E79" s="9">
        <f>F79+G79+H79+I79</f>
        <v>598.75199999999995</v>
      </c>
      <c r="F79" s="9">
        <f t="shared" ref="F79:I79" si="19">F80+F82+F84+F86+F87+F88</f>
        <v>598.75199999999995</v>
      </c>
      <c r="G79" s="9">
        <f t="shared" si="19"/>
        <v>0</v>
      </c>
      <c r="H79" s="9">
        <f t="shared" si="19"/>
        <v>0</v>
      </c>
      <c r="I79" s="9">
        <f t="shared" si="19"/>
        <v>0</v>
      </c>
    </row>
    <row r="80" spans="2:9" ht="33" customHeight="1" x14ac:dyDescent="0.25">
      <c r="B80" s="29"/>
      <c r="C80" s="45"/>
      <c r="D80" s="11" t="s">
        <v>20</v>
      </c>
      <c r="E80" s="32">
        <f t="shared" ref="E80:E84" si="20">F80+G80+H80+I80</f>
        <v>598.75199999999995</v>
      </c>
      <c r="F80" s="30">
        <v>598.75199999999995</v>
      </c>
      <c r="G80" s="30">
        <v>0</v>
      </c>
      <c r="H80" s="30">
        <v>0</v>
      </c>
      <c r="I80" s="32">
        <v>0</v>
      </c>
    </row>
    <row r="81" spans="2:9" ht="41.25" customHeight="1" thickBot="1" x14ac:dyDescent="0.3">
      <c r="B81" s="29"/>
      <c r="C81" s="45"/>
      <c r="D81" s="12" t="s">
        <v>19</v>
      </c>
      <c r="E81" s="33"/>
      <c r="F81" s="31"/>
      <c r="G81" s="31"/>
      <c r="H81" s="31"/>
      <c r="I81" s="33"/>
    </row>
    <row r="82" spans="2:9" ht="27" customHeight="1" x14ac:dyDescent="0.25">
      <c r="B82" s="29"/>
      <c r="C82" s="45"/>
      <c r="D82" s="11" t="s">
        <v>20</v>
      </c>
      <c r="E82" s="32">
        <f t="shared" si="20"/>
        <v>0</v>
      </c>
      <c r="F82" s="30">
        <v>0</v>
      </c>
      <c r="G82" s="32">
        <v>0</v>
      </c>
      <c r="H82" s="32">
        <v>0</v>
      </c>
      <c r="I82" s="32">
        <v>0</v>
      </c>
    </row>
    <row r="83" spans="2:9" ht="39" thickBot="1" x14ac:dyDescent="0.3">
      <c r="B83" s="29"/>
      <c r="C83" s="45"/>
      <c r="D83" s="7" t="s">
        <v>11</v>
      </c>
      <c r="E83" s="33"/>
      <c r="F83" s="31"/>
      <c r="G83" s="33"/>
      <c r="H83" s="33"/>
      <c r="I83" s="33"/>
    </row>
    <row r="84" spans="2:9" ht="25.5" customHeight="1" x14ac:dyDescent="0.25">
      <c r="B84" s="29"/>
      <c r="C84" s="45"/>
      <c r="D84" s="11" t="s">
        <v>20</v>
      </c>
      <c r="E84" s="32">
        <f t="shared" si="20"/>
        <v>0</v>
      </c>
      <c r="F84" s="30">
        <v>0</v>
      </c>
      <c r="G84" s="32">
        <v>0</v>
      </c>
      <c r="H84" s="32">
        <v>0</v>
      </c>
      <c r="I84" s="32">
        <v>0</v>
      </c>
    </row>
    <row r="85" spans="2:9" ht="17.25" customHeight="1" thickBot="1" x14ac:dyDescent="0.3">
      <c r="B85" s="29"/>
      <c r="C85" s="45"/>
      <c r="D85" s="12" t="s">
        <v>13</v>
      </c>
      <c r="E85" s="33"/>
      <c r="F85" s="31"/>
      <c r="G85" s="33"/>
      <c r="H85" s="33"/>
      <c r="I85" s="33"/>
    </row>
    <row r="86" spans="2:9" ht="27.75" customHeight="1" thickBot="1" x14ac:dyDescent="0.3">
      <c r="B86" s="29"/>
      <c r="C86" s="45"/>
      <c r="D86" s="13" t="s">
        <v>21</v>
      </c>
      <c r="E86" s="9">
        <f>F86+G86+H86+I86</f>
        <v>0</v>
      </c>
      <c r="F86" s="9">
        <v>0</v>
      </c>
      <c r="G86" s="9">
        <v>0</v>
      </c>
      <c r="H86" s="9">
        <v>0</v>
      </c>
      <c r="I86" s="14">
        <v>0</v>
      </c>
    </row>
    <row r="87" spans="2:9" ht="16.5" thickBot="1" x14ac:dyDescent="0.3">
      <c r="B87" s="29"/>
      <c r="C87" s="45"/>
      <c r="D87" s="12" t="s">
        <v>15</v>
      </c>
      <c r="E87" s="9">
        <f>F87+G87+H87+I87</f>
        <v>0</v>
      </c>
      <c r="F87" s="9">
        <v>0</v>
      </c>
      <c r="G87" s="9">
        <v>0</v>
      </c>
      <c r="H87" s="9">
        <v>0</v>
      </c>
      <c r="I87" s="14">
        <v>0</v>
      </c>
    </row>
    <row r="88" spans="2:9" ht="30.75" customHeight="1" thickBot="1" x14ac:dyDescent="0.3">
      <c r="B88" s="28"/>
      <c r="C88" s="46"/>
      <c r="D88" s="12" t="s">
        <v>16</v>
      </c>
      <c r="E88" s="9">
        <f>F88+G88+H88+I88</f>
        <v>0</v>
      </c>
      <c r="F88" s="9">
        <v>0</v>
      </c>
      <c r="G88" s="9">
        <v>0</v>
      </c>
      <c r="H88" s="9">
        <v>0</v>
      </c>
      <c r="I88" s="14">
        <v>0</v>
      </c>
    </row>
    <row r="89" spans="2:9" ht="30" customHeight="1" thickBot="1" x14ac:dyDescent="0.3">
      <c r="B89" s="27" t="s">
        <v>69</v>
      </c>
      <c r="C89" s="27" t="s">
        <v>70</v>
      </c>
      <c r="D89" s="8" t="s">
        <v>8</v>
      </c>
      <c r="E89" s="9">
        <f>E90+E92+E94+E96+E97+E98+E99</f>
        <v>676</v>
      </c>
      <c r="F89" s="9">
        <v>0</v>
      </c>
      <c r="G89" s="9">
        <f>G90+G92+G94+G96+G97+G98+G99</f>
        <v>676</v>
      </c>
      <c r="H89" s="9">
        <v>0</v>
      </c>
      <c r="I89" s="14">
        <v>0</v>
      </c>
    </row>
    <row r="90" spans="2:9" ht="29.25" customHeight="1" x14ac:dyDescent="0.25">
      <c r="B90" s="29"/>
      <c r="C90" s="29"/>
      <c r="D90" s="11" t="s">
        <v>20</v>
      </c>
      <c r="E90" s="30">
        <v>67</v>
      </c>
      <c r="F90" s="30">
        <v>0</v>
      </c>
      <c r="G90" s="30">
        <v>67</v>
      </c>
      <c r="H90" s="30">
        <v>0</v>
      </c>
      <c r="I90" s="30">
        <v>0</v>
      </c>
    </row>
    <row r="91" spans="2:9" ht="39" customHeight="1" thickBot="1" x14ac:dyDescent="0.3">
      <c r="B91" s="29"/>
      <c r="C91" s="29"/>
      <c r="D91" s="12" t="s">
        <v>19</v>
      </c>
      <c r="E91" s="31"/>
      <c r="F91" s="31"/>
      <c r="G91" s="31"/>
      <c r="H91" s="31"/>
      <c r="I91" s="31"/>
    </row>
    <row r="92" spans="2:9" ht="29.25" customHeight="1" x14ac:dyDescent="0.25">
      <c r="B92" s="29"/>
      <c r="C92" s="29"/>
      <c r="D92" s="11" t="s">
        <v>20</v>
      </c>
      <c r="E92" s="30">
        <f>F92+G92+H92+I92</f>
        <v>600</v>
      </c>
      <c r="F92" s="30">
        <v>0</v>
      </c>
      <c r="G92" s="30">
        <v>600</v>
      </c>
      <c r="H92" s="30">
        <v>0</v>
      </c>
      <c r="I92" s="30">
        <v>0</v>
      </c>
    </row>
    <row r="93" spans="2:9" ht="39" customHeight="1" thickBot="1" x14ac:dyDescent="0.3">
      <c r="B93" s="29"/>
      <c r="C93" s="29"/>
      <c r="D93" s="7" t="s">
        <v>11</v>
      </c>
      <c r="E93" s="31"/>
      <c r="F93" s="31"/>
      <c r="G93" s="31"/>
      <c r="H93" s="31"/>
      <c r="I93" s="31"/>
    </row>
    <row r="94" spans="2:9" ht="22.5" customHeight="1" x14ac:dyDescent="0.25">
      <c r="B94" s="29"/>
      <c r="C94" s="29"/>
      <c r="D94" s="11" t="s">
        <v>20</v>
      </c>
      <c r="E94" s="30">
        <v>0</v>
      </c>
      <c r="F94" s="30">
        <v>0</v>
      </c>
      <c r="G94" s="30">
        <v>0</v>
      </c>
      <c r="H94" s="30">
        <v>0</v>
      </c>
      <c r="I94" s="30">
        <v>0</v>
      </c>
    </row>
    <row r="95" spans="2:9" ht="20.25" customHeight="1" thickBot="1" x14ac:dyDescent="0.3">
      <c r="B95" s="29"/>
      <c r="C95" s="29"/>
      <c r="D95" s="12" t="s">
        <v>13</v>
      </c>
      <c r="E95" s="31"/>
      <c r="F95" s="31"/>
      <c r="G95" s="31"/>
      <c r="H95" s="31"/>
      <c r="I95" s="31"/>
    </row>
    <row r="96" spans="2:9" ht="32.25" customHeight="1" thickBot="1" x14ac:dyDescent="0.3">
      <c r="B96" s="29"/>
      <c r="C96" s="29"/>
      <c r="D96" s="13" t="s">
        <v>21</v>
      </c>
      <c r="E96" s="14">
        <v>0</v>
      </c>
      <c r="F96" s="14">
        <v>0</v>
      </c>
      <c r="G96" s="14">
        <v>0</v>
      </c>
      <c r="H96" s="14">
        <v>0</v>
      </c>
      <c r="I96" s="14">
        <v>0</v>
      </c>
    </row>
    <row r="97" spans="2:9" ht="30" customHeight="1" thickBot="1" x14ac:dyDescent="0.3">
      <c r="B97" s="29"/>
      <c r="C97" s="29"/>
      <c r="D97" s="12" t="s">
        <v>15</v>
      </c>
      <c r="E97" s="14">
        <v>0</v>
      </c>
      <c r="F97" s="14">
        <v>0</v>
      </c>
      <c r="G97" s="14">
        <v>0</v>
      </c>
      <c r="H97" s="14">
        <v>0</v>
      </c>
      <c r="I97" s="14">
        <v>0</v>
      </c>
    </row>
    <row r="98" spans="2:9" ht="39.75" customHeight="1" thickBot="1" x14ac:dyDescent="0.3">
      <c r="B98" s="29"/>
      <c r="C98" s="29"/>
      <c r="D98" s="12" t="s">
        <v>16</v>
      </c>
      <c r="E98" s="14">
        <v>0</v>
      </c>
      <c r="F98" s="14">
        <v>0</v>
      </c>
      <c r="G98" s="14">
        <v>0</v>
      </c>
      <c r="H98" s="14">
        <v>0</v>
      </c>
      <c r="I98" s="14">
        <v>0</v>
      </c>
    </row>
    <row r="99" spans="2:9" ht="33" customHeight="1" thickBot="1" x14ac:dyDescent="0.3">
      <c r="B99" s="28"/>
      <c r="C99" s="28"/>
      <c r="D99" s="12" t="s">
        <v>74</v>
      </c>
      <c r="E99" s="14">
        <f>F99+G99+H99+I99</f>
        <v>9</v>
      </c>
      <c r="F99" s="14">
        <v>0</v>
      </c>
      <c r="G99" s="14">
        <v>9</v>
      </c>
      <c r="H99" s="14">
        <v>0</v>
      </c>
      <c r="I99" s="14">
        <v>0</v>
      </c>
    </row>
    <row r="100" spans="2:9" ht="32.25" customHeight="1" thickBot="1" x14ac:dyDescent="0.3">
      <c r="B100" s="27" t="s">
        <v>75</v>
      </c>
      <c r="C100" s="27" t="s">
        <v>76</v>
      </c>
      <c r="D100" s="8" t="s">
        <v>8</v>
      </c>
      <c r="E100" s="9">
        <f>F100+G100+H100+I100</f>
        <v>39.063029999999998</v>
      </c>
      <c r="F100" s="9">
        <f>F101+F103+F105+F107+F108+F109+F110</f>
        <v>0</v>
      </c>
      <c r="G100" s="9">
        <f>G101+G103+G105+G107+G108+G109+G110</f>
        <v>39.063029999999998</v>
      </c>
      <c r="H100" s="9">
        <f>H101+H103+H105+H107+H108+H109+H110</f>
        <v>0</v>
      </c>
      <c r="I100" s="9">
        <f>I101+I103+I105+I107+I108+I109+I110</f>
        <v>0</v>
      </c>
    </row>
    <row r="101" spans="2:9" ht="21.75" customHeight="1" x14ac:dyDescent="0.25">
      <c r="B101" s="29"/>
      <c r="C101" s="29"/>
      <c r="D101" s="11" t="s">
        <v>20</v>
      </c>
      <c r="E101" s="30">
        <f>F101+G101+H101+I101</f>
        <v>39.063029999999998</v>
      </c>
      <c r="F101" s="30">
        <v>0</v>
      </c>
      <c r="G101" s="30">
        <v>39.063029999999998</v>
      </c>
      <c r="H101" s="30">
        <v>0</v>
      </c>
      <c r="I101" s="30">
        <v>0</v>
      </c>
    </row>
    <row r="102" spans="2:9" ht="39.75" customHeight="1" thickBot="1" x14ac:dyDescent="0.3">
      <c r="B102" s="29"/>
      <c r="C102" s="29"/>
      <c r="D102" s="12" t="s">
        <v>19</v>
      </c>
      <c r="E102" s="31"/>
      <c r="F102" s="31"/>
      <c r="G102" s="31"/>
      <c r="H102" s="31"/>
      <c r="I102" s="31"/>
    </row>
    <row r="103" spans="2:9" ht="18" customHeight="1" x14ac:dyDescent="0.25">
      <c r="B103" s="29"/>
      <c r="C103" s="29"/>
      <c r="D103" s="11" t="s">
        <v>20</v>
      </c>
      <c r="E103" s="30">
        <v>0</v>
      </c>
      <c r="F103" s="30">
        <v>0</v>
      </c>
      <c r="G103" s="30">
        <v>0</v>
      </c>
      <c r="H103" s="30">
        <v>0</v>
      </c>
      <c r="I103" s="30">
        <v>0</v>
      </c>
    </row>
    <row r="104" spans="2:9" ht="36.75" customHeight="1" thickBot="1" x14ac:dyDescent="0.3">
      <c r="B104" s="29"/>
      <c r="C104" s="29"/>
      <c r="D104" s="7" t="s">
        <v>11</v>
      </c>
      <c r="E104" s="31"/>
      <c r="F104" s="31"/>
      <c r="G104" s="31"/>
      <c r="H104" s="31"/>
      <c r="I104" s="31"/>
    </row>
    <row r="105" spans="2:9" ht="27.75" customHeight="1" x14ac:dyDescent="0.25">
      <c r="B105" s="29"/>
      <c r="C105" s="29"/>
      <c r="D105" s="11" t="s">
        <v>20</v>
      </c>
      <c r="E105" s="30">
        <v>0</v>
      </c>
      <c r="F105" s="30">
        <v>0</v>
      </c>
      <c r="G105" s="30">
        <v>0</v>
      </c>
      <c r="H105" s="30">
        <v>0</v>
      </c>
      <c r="I105" s="30">
        <v>0</v>
      </c>
    </row>
    <row r="106" spans="2:9" ht="12.75" hidden="1" customHeight="1" thickBot="1" x14ac:dyDescent="0.3">
      <c r="B106" s="29"/>
      <c r="C106" s="29"/>
      <c r="D106" s="12" t="s">
        <v>13</v>
      </c>
      <c r="E106" s="31"/>
      <c r="F106" s="31"/>
      <c r="G106" s="31"/>
      <c r="H106" s="31"/>
      <c r="I106" s="31"/>
    </row>
    <row r="107" spans="2:9" ht="29.25" customHeight="1" thickBot="1" x14ac:dyDescent="0.3">
      <c r="B107" s="29"/>
      <c r="C107" s="29"/>
      <c r="D107" s="13" t="s">
        <v>21</v>
      </c>
      <c r="E107" s="14">
        <v>0</v>
      </c>
      <c r="F107" s="14">
        <v>0</v>
      </c>
      <c r="G107" s="14">
        <v>0</v>
      </c>
      <c r="H107" s="14">
        <v>0</v>
      </c>
      <c r="I107" s="14">
        <v>0</v>
      </c>
    </row>
    <row r="108" spans="2:9" ht="22.5" customHeight="1" thickBot="1" x14ac:dyDescent="0.3">
      <c r="B108" s="29"/>
      <c r="C108" s="29"/>
      <c r="D108" s="12" t="s">
        <v>15</v>
      </c>
      <c r="E108" s="14">
        <v>0</v>
      </c>
      <c r="F108" s="14">
        <v>0</v>
      </c>
      <c r="G108" s="14">
        <v>0</v>
      </c>
      <c r="H108" s="14">
        <v>0</v>
      </c>
      <c r="I108" s="14">
        <v>0</v>
      </c>
    </row>
    <row r="109" spans="2:9" ht="24" customHeight="1" thickBot="1" x14ac:dyDescent="0.3">
      <c r="B109" s="29"/>
      <c r="C109" s="29"/>
      <c r="D109" s="12" t="s">
        <v>16</v>
      </c>
      <c r="E109" s="14">
        <v>0</v>
      </c>
      <c r="F109" s="14">
        <v>0</v>
      </c>
      <c r="G109" s="14">
        <v>0</v>
      </c>
      <c r="H109" s="14">
        <v>0</v>
      </c>
      <c r="I109" s="14">
        <v>0</v>
      </c>
    </row>
    <row r="110" spans="2:9" ht="29.25" customHeight="1" thickBot="1" x14ac:dyDescent="0.3">
      <c r="B110" s="28"/>
      <c r="C110" s="28"/>
      <c r="D110" s="12" t="s">
        <v>74</v>
      </c>
      <c r="E110" s="14">
        <v>0</v>
      </c>
      <c r="F110" s="14">
        <v>0</v>
      </c>
      <c r="G110" s="14">
        <v>0</v>
      </c>
      <c r="H110" s="14">
        <v>0</v>
      </c>
      <c r="I110" s="14">
        <v>0</v>
      </c>
    </row>
    <row r="111" spans="2:9" ht="24" customHeight="1" thickBot="1" x14ac:dyDescent="0.3">
      <c r="B111" s="27" t="s">
        <v>77</v>
      </c>
      <c r="C111" s="27" t="s">
        <v>80</v>
      </c>
      <c r="D111" s="8" t="s">
        <v>8</v>
      </c>
      <c r="E111" s="9">
        <f>F111+G111+H111+I111</f>
        <v>2390.116</v>
      </c>
      <c r="F111" s="9">
        <f>F112+F114+F116+F118+F119+F120+F121</f>
        <v>0</v>
      </c>
      <c r="G111" s="9">
        <f>G112+G114+G116+G118+G119+G120+G121</f>
        <v>2390.116</v>
      </c>
      <c r="H111" s="9">
        <f>H112+H114+H116+H118+H119+H120+H121</f>
        <v>0</v>
      </c>
      <c r="I111" s="9">
        <f>I112+I114+I116+I118+I119+I120+I121</f>
        <v>0</v>
      </c>
    </row>
    <row r="112" spans="2:9" ht="23.25" customHeight="1" x14ac:dyDescent="0.25">
      <c r="B112" s="29"/>
      <c r="C112" s="29"/>
      <c r="D112" s="11" t="s">
        <v>20</v>
      </c>
      <c r="E112" s="30">
        <f>G112</f>
        <v>2390.116</v>
      </c>
      <c r="F112" s="30">
        <v>0</v>
      </c>
      <c r="G112" s="30">
        <v>2390.116</v>
      </c>
      <c r="H112" s="30">
        <v>0</v>
      </c>
      <c r="I112" s="30">
        <v>0</v>
      </c>
    </row>
    <row r="113" spans="2:9" ht="39.75" customHeight="1" thickBot="1" x14ac:dyDescent="0.3">
      <c r="B113" s="29"/>
      <c r="C113" s="29"/>
      <c r="D113" s="12" t="s">
        <v>19</v>
      </c>
      <c r="E113" s="31"/>
      <c r="F113" s="31"/>
      <c r="G113" s="31"/>
      <c r="H113" s="31"/>
      <c r="I113" s="31"/>
    </row>
    <row r="114" spans="2:9" ht="18.75" customHeight="1" x14ac:dyDescent="0.25">
      <c r="B114" s="29"/>
      <c r="C114" s="29"/>
      <c r="D114" s="11" t="s">
        <v>20</v>
      </c>
      <c r="E114" s="30">
        <v>0</v>
      </c>
      <c r="F114" s="30">
        <v>0</v>
      </c>
      <c r="G114" s="30">
        <v>0</v>
      </c>
      <c r="H114" s="30">
        <v>0</v>
      </c>
      <c r="I114" s="30">
        <v>0</v>
      </c>
    </row>
    <row r="115" spans="2:9" ht="39.75" customHeight="1" thickBot="1" x14ac:dyDescent="0.3">
      <c r="B115" s="29"/>
      <c r="C115" s="29"/>
      <c r="D115" s="7" t="s">
        <v>11</v>
      </c>
      <c r="E115" s="31"/>
      <c r="F115" s="31"/>
      <c r="G115" s="31"/>
      <c r="H115" s="31"/>
      <c r="I115" s="31"/>
    </row>
    <row r="116" spans="2:9" ht="18.75" customHeight="1" x14ac:dyDescent="0.25">
      <c r="B116" s="29"/>
      <c r="C116" s="29"/>
      <c r="D116" s="11" t="s">
        <v>20</v>
      </c>
      <c r="E116" s="30">
        <v>0</v>
      </c>
      <c r="F116" s="30">
        <v>0</v>
      </c>
      <c r="G116" s="30">
        <v>0</v>
      </c>
      <c r="H116" s="30">
        <v>0</v>
      </c>
      <c r="I116" s="30">
        <v>0</v>
      </c>
    </row>
    <row r="117" spans="2:9" ht="21.75" customHeight="1" thickBot="1" x14ac:dyDescent="0.3">
      <c r="B117" s="29"/>
      <c r="C117" s="29"/>
      <c r="D117" s="12" t="s">
        <v>13</v>
      </c>
      <c r="E117" s="31"/>
      <c r="F117" s="31"/>
      <c r="G117" s="31"/>
      <c r="H117" s="31"/>
      <c r="I117" s="31"/>
    </row>
    <row r="118" spans="2:9" ht="39.75" customHeight="1" thickBot="1" x14ac:dyDescent="0.3">
      <c r="B118" s="29"/>
      <c r="C118" s="29"/>
      <c r="D118" s="13" t="s">
        <v>21</v>
      </c>
      <c r="E118" s="14">
        <v>0</v>
      </c>
      <c r="F118" s="14">
        <v>0</v>
      </c>
      <c r="G118" s="14">
        <v>0</v>
      </c>
      <c r="H118" s="14">
        <v>0</v>
      </c>
      <c r="I118" s="14">
        <v>0</v>
      </c>
    </row>
    <row r="119" spans="2:9" ht="18.75" customHeight="1" thickBot="1" x14ac:dyDescent="0.3">
      <c r="B119" s="29"/>
      <c r="C119" s="29"/>
      <c r="D119" s="12" t="s">
        <v>15</v>
      </c>
      <c r="E119" s="14">
        <v>0</v>
      </c>
      <c r="F119" s="14">
        <v>0</v>
      </c>
      <c r="G119" s="14">
        <v>0</v>
      </c>
      <c r="H119" s="14">
        <v>0</v>
      </c>
      <c r="I119" s="14">
        <v>0</v>
      </c>
    </row>
    <row r="120" spans="2:9" ht="30" customHeight="1" thickBot="1" x14ac:dyDescent="0.3">
      <c r="B120" s="29"/>
      <c r="C120" s="29"/>
      <c r="D120" s="12" t="s">
        <v>16</v>
      </c>
      <c r="E120" s="14">
        <v>0</v>
      </c>
      <c r="F120" s="14">
        <v>0</v>
      </c>
      <c r="G120" s="14">
        <v>0</v>
      </c>
      <c r="H120" s="14">
        <v>0</v>
      </c>
      <c r="I120" s="14">
        <v>0</v>
      </c>
    </row>
    <row r="121" spans="2:9" ht="31.5" customHeight="1" thickBot="1" x14ac:dyDescent="0.3">
      <c r="B121" s="28"/>
      <c r="C121" s="28"/>
      <c r="D121" s="12" t="s">
        <v>74</v>
      </c>
      <c r="E121" s="14">
        <v>0</v>
      </c>
      <c r="F121" s="14">
        <v>0</v>
      </c>
      <c r="G121" s="14">
        <v>0</v>
      </c>
      <c r="H121" s="14">
        <v>0</v>
      </c>
      <c r="I121" s="14">
        <v>0</v>
      </c>
    </row>
    <row r="122" spans="2:9" ht="24" customHeight="1" thickBot="1" x14ac:dyDescent="0.3">
      <c r="B122" s="27" t="s">
        <v>78</v>
      </c>
      <c r="C122" s="27" t="s">
        <v>81</v>
      </c>
      <c r="D122" s="8" t="s">
        <v>8</v>
      </c>
      <c r="E122" s="9">
        <f>F122+G122+H122+I122</f>
        <v>1634.5856000000001</v>
      </c>
      <c r="F122" s="9">
        <f>F123+F125+F127+F129+F130+F131+F132</f>
        <v>0</v>
      </c>
      <c r="G122" s="9">
        <f t="shared" ref="G122:I122" si="21">G123+G125+G127+G129+G130+G131+G132</f>
        <v>1634.5856000000001</v>
      </c>
      <c r="H122" s="9">
        <f t="shared" si="21"/>
        <v>0</v>
      </c>
      <c r="I122" s="9">
        <f t="shared" si="21"/>
        <v>0</v>
      </c>
    </row>
    <row r="123" spans="2:9" ht="26.25" customHeight="1" x14ac:dyDescent="0.25">
      <c r="B123" s="29"/>
      <c r="C123" s="29"/>
      <c r="D123" s="11" t="s">
        <v>20</v>
      </c>
      <c r="E123" s="30">
        <f>F123+G123+H123+I123</f>
        <v>1634.5856000000001</v>
      </c>
      <c r="F123" s="30">
        <v>0</v>
      </c>
      <c r="G123" s="30">
        <v>1634.5856000000001</v>
      </c>
      <c r="H123" s="30">
        <v>0</v>
      </c>
      <c r="I123" s="30">
        <v>0</v>
      </c>
    </row>
    <row r="124" spans="2:9" ht="40.5" customHeight="1" thickBot="1" x14ac:dyDescent="0.3">
      <c r="B124" s="29"/>
      <c r="C124" s="29"/>
      <c r="D124" s="12" t="s">
        <v>19</v>
      </c>
      <c r="E124" s="31"/>
      <c r="F124" s="31"/>
      <c r="G124" s="31"/>
      <c r="H124" s="31"/>
      <c r="I124" s="31"/>
    </row>
    <row r="125" spans="2:9" ht="28.5" customHeight="1" x14ac:dyDescent="0.25">
      <c r="B125" s="29"/>
      <c r="C125" s="29"/>
      <c r="D125" s="11" t="s">
        <v>20</v>
      </c>
      <c r="E125" s="30">
        <v>0</v>
      </c>
      <c r="F125" s="30">
        <v>0</v>
      </c>
      <c r="G125" s="30">
        <v>0</v>
      </c>
      <c r="H125" s="30">
        <v>0</v>
      </c>
      <c r="I125" s="30">
        <v>0</v>
      </c>
    </row>
    <row r="126" spans="2:9" ht="39.75" customHeight="1" thickBot="1" x14ac:dyDescent="0.3">
      <c r="B126" s="29"/>
      <c r="C126" s="29"/>
      <c r="D126" s="7" t="s">
        <v>11</v>
      </c>
      <c r="E126" s="31"/>
      <c r="F126" s="31"/>
      <c r="G126" s="31"/>
      <c r="H126" s="31"/>
      <c r="I126" s="31"/>
    </row>
    <row r="127" spans="2:9" ht="26.25" customHeight="1" x14ac:dyDescent="0.25">
      <c r="B127" s="29"/>
      <c r="C127" s="29"/>
      <c r="D127" s="11" t="s">
        <v>20</v>
      </c>
      <c r="E127" s="30">
        <v>0</v>
      </c>
      <c r="F127" s="30">
        <v>0</v>
      </c>
      <c r="G127" s="30">
        <v>0</v>
      </c>
      <c r="H127" s="30">
        <v>0</v>
      </c>
      <c r="I127" s="30">
        <v>0</v>
      </c>
    </row>
    <row r="128" spans="2:9" ht="27.75" customHeight="1" thickBot="1" x14ac:dyDescent="0.3">
      <c r="B128" s="29"/>
      <c r="C128" s="29"/>
      <c r="D128" s="12" t="s">
        <v>13</v>
      </c>
      <c r="E128" s="31"/>
      <c r="F128" s="31"/>
      <c r="G128" s="31"/>
      <c r="H128" s="31"/>
      <c r="I128" s="31"/>
    </row>
    <row r="129" spans="2:9" ht="33" customHeight="1" thickBot="1" x14ac:dyDescent="0.3">
      <c r="B129" s="29"/>
      <c r="C129" s="29"/>
      <c r="D129" s="13" t="s">
        <v>21</v>
      </c>
      <c r="E129" s="14">
        <v>0</v>
      </c>
      <c r="F129" s="14">
        <v>0</v>
      </c>
      <c r="G129" s="14">
        <v>0</v>
      </c>
      <c r="H129" s="14">
        <v>0</v>
      </c>
      <c r="I129" s="14">
        <v>0</v>
      </c>
    </row>
    <row r="130" spans="2:9" ht="27" customHeight="1" thickBot="1" x14ac:dyDescent="0.3">
      <c r="B130" s="29"/>
      <c r="C130" s="29"/>
      <c r="D130" s="12" t="s">
        <v>15</v>
      </c>
      <c r="E130" s="14">
        <v>0</v>
      </c>
      <c r="F130" s="14">
        <v>0</v>
      </c>
      <c r="G130" s="14">
        <v>0</v>
      </c>
      <c r="H130" s="14">
        <v>0</v>
      </c>
      <c r="I130" s="14">
        <v>0</v>
      </c>
    </row>
    <row r="131" spans="2:9" ht="31.5" customHeight="1" thickBot="1" x14ac:dyDescent="0.3">
      <c r="B131" s="29"/>
      <c r="C131" s="29"/>
      <c r="D131" s="12" t="s">
        <v>16</v>
      </c>
      <c r="E131" s="14">
        <v>0</v>
      </c>
      <c r="F131" s="14">
        <v>0</v>
      </c>
      <c r="G131" s="14">
        <v>0</v>
      </c>
      <c r="H131" s="14">
        <v>0</v>
      </c>
      <c r="I131" s="14">
        <v>0</v>
      </c>
    </row>
    <row r="132" spans="2:9" ht="33.75" customHeight="1" thickBot="1" x14ac:dyDescent="0.3">
      <c r="B132" s="28"/>
      <c r="C132" s="28"/>
      <c r="D132" s="12" t="s">
        <v>74</v>
      </c>
      <c r="E132" s="14">
        <v>0</v>
      </c>
      <c r="F132" s="14">
        <v>0</v>
      </c>
      <c r="G132" s="14">
        <v>0</v>
      </c>
      <c r="H132" s="14">
        <v>0</v>
      </c>
      <c r="I132" s="14">
        <v>0</v>
      </c>
    </row>
    <row r="133" spans="2:9" ht="39.75" customHeight="1" thickBot="1" x14ac:dyDescent="0.3">
      <c r="B133" s="27" t="s">
        <v>79</v>
      </c>
      <c r="C133" s="27" t="s">
        <v>82</v>
      </c>
      <c r="D133" s="8" t="s">
        <v>8</v>
      </c>
      <c r="E133" s="9">
        <f>F133+G133+H133+I133</f>
        <v>0</v>
      </c>
      <c r="F133" s="9">
        <f>F134+F136+F138+F140+F141+F142+F143</f>
        <v>0</v>
      </c>
      <c r="G133" s="9">
        <f t="shared" ref="G133:I133" si="22">G134+G136+G138+G140+G141+G142+G143</f>
        <v>0</v>
      </c>
      <c r="H133" s="9">
        <f t="shared" si="22"/>
        <v>0</v>
      </c>
      <c r="I133" s="9">
        <f t="shared" si="22"/>
        <v>0</v>
      </c>
    </row>
    <row r="134" spans="2:9" ht="25.5" customHeight="1" x14ac:dyDescent="0.25">
      <c r="B134" s="29"/>
      <c r="C134" s="29"/>
      <c r="D134" s="11" t="s">
        <v>20</v>
      </c>
      <c r="E134" s="30">
        <v>0</v>
      </c>
      <c r="F134" s="30">
        <v>0</v>
      </c>
      <c r="G134" s="30">
        <v>0</v>
      </c>
      <c r="H134" s="30">
        <v>0</v>
      </c>
      <c r="I134" s="30">
        <v>0</v>
      </c>
    </row>
    <row r="135" spans="2:9" ht="39.75" customHeight="1" thickBot="1" x14ac:dyDescent="0.3">
      <c r="B135" s="29"/>
      <c r="C135" s="29"/>
      <c r="D135" s="12" t="s">
        <v>19</v>
      </c>
      <c r="E135" s="31"/>
      <c r="F135" s="31"/>
      <c r="G135" s="31"/>
      <c r="H135" s="31"/>
      <c r="I135" s="31"/>
    </row>
    <row r="136" spans="2:9" ht="28.5" customHeight="1" x14ac:dyDescent="0.25">
      <c r="B136" s="29"/>
      <c r="C136" s="29"/>
      <c r="D136" s="11" t="s">
        <v>20</v>
      </c>
      <c r="E136" s="30">
        <v>0</v>
      </c>
      <c r="F136" s="30">
        <v>0</v>
      </c>
      <c r="G136" s="30">
        <v>0</v>
      </c>
      <c r="H136" s="30">
        <v>0</v>
      </c>
      <c r="I136" s="30">
        <v>0</v>
      </c>
    </row>
    <row r="137" spans="2:9" ht="39.75" customHeight="1" thickBot="1" x14ac:dyDescent="0.3">
      <c r="B137" s="29"/>
      <c r="C137" s="29"/>
      <c r="D137" s="7" t="s">
        <v>11</v>
      </c>
      <c r="E137" s="31"/>
      <c r="F137" s="31"/>
      <c r="G137" s="31"/>
      <c r="H137" s="31"/>
      <c r="I137" s="31"/>
    </row>
    <row r="138" spans="2:9" ht="24.75" customHeight="1" x14ac:dyDescent="0.25">
      <c r="B138" s="29"/>
      <c r="C138" s="29"/>
      <c r="D138" s="11" t="s">
        <v>20</v>
      </c>
      <c r="E138" s="30">
        <v>0</v>
      </c>
      <c r="F138" s="30">
        <v>0</v>
      </c>
      <c r="G138" s="30">
        <v>0</v>
      </c>
      <c r="H138" s="30">
        <v>0</v>
      </c>
      <c r="I138" s="30">
        <v>0</v>
      </c>
    </row>
    <row r="139" spans="2:9" ht="27" customHeight="1" thickBot="1" x14ac:dyDescent="0.3">
      <c r="B139" s="29"/>
      <c r="C139" s="29"/>
      <c r="D139" s="12" t="s">
        <v>13</v>
      </c>
      <c r="E139" s="31"/>
      <c r="F139" s="31"/>
      <c r="G139" s="31"/>
      <c r="H139" s="31"/>
      <c r="I139" s="31"/>
    </row>
    <row r="140" spans="2:9" ht="35.25" customHeight="1" thickBot="1" x14ac:dyDescent="0.3">
      <c r="B140" s="29"/>
      <c r="C140" s="29"/>
      <c r="D140" s="13" t="s">
        <v>21</v>
      </c>
      <c r="E140" s="14">
        <v>0</v>
      </c>
      <c r="F140" s="14">
        <v>0</v>
      </c>
      <c r="G140" s="14">
        <v>0</v>
      </c>
      <c r="H140" s="14">
        <v>0</v>
      </c>
      <c r="I140" s="14">
        <v>0</v>
      </c>
    </row>
    <row r="141" spans="2:9" ht="26.25" customHeight="1" thickBot="1" x14ac:dyDescent="0.3">
      <c r="B141" s="29"/>
      <c r="C141" s="29"/>
      <c r="D141" s="12" t="s">
        <v>15</v>
      </c>
      <c r="E141" s="14">
        <v>0</v>
      </c>
      <c r="F141" s="14">
        <v>0</v>
      </c>
      <c r="G141" s="14">
        <v>0</v>
      </c>
      <c r="H141" s="14">
        <v>0</v>
      </c>
      <c r="I141" s="14">
        <v>0</v>
      </c>
    </row>
    <row r="142" spans="2:9" ht="33" customHeight="1" thickBot="1" x14ac:dyDescent="0.3">
      <c r="B142" s="29"/>
      <c r="C142" s="29"/>
      <c r="D142" s="12" t="s">
        <v>16</v>
      </c>
      <c r="E142" s="14">
        <v>0</v>
      </c>
      <c r="F142" s="14">
        <v>0</v>
      </c>
      <c r="G142" s="14">
        <v>0</v>
      </c>
      <c r="H142" s="14">
        <v>0</v>
      </c>
      <c r="I142" s="14">
        <v>0</v>
      </c>
    </row>
    <row r="143" spans="2:9" ht="39.75" customHeight="1" thickBot="1" x14ac:dyDescent="0.3">
      <c r="B143" s="28"/>
      <c r="C143" s="28"/>
      <c r="D143" s="12" t="s">
        <v>74</v>
      </c>
      <c r="E143" s="14">
        <v>0</v>
      </c>
      <c r="F143" s="14">
        <v>0</v>
      </c>
      <c r="G143" s="14">
        <v>0</v>
      </c>
      <c r="H143" s="14">
        <v>0</v>
      </c>
      <c r="I143" s="14">
        <v>0</v>
      </c>
    </row>
    <row r="144" spans="2:9" ht="16.5" thickBot="1" x14ac:dyDescent="0.3">
      <c r="B144" s="35" t="s">
        <v>88</v>
      </c>
      <c r="C144" s="35" t="s">
        <v>32</v>
      </c>
      <c r="D144" s="8" t="s">
        <v>8</v>
      </c>
      <c r="E144" s="9">
        <f>F144+G144+H144+I144</f>
        <v>0</v>
      </c>
      <c r="F144" s="9">
        <f t="shared" ref="F144:I144" si="23">F145+F147+F149+F151+F152+F153</f>
        <v>0</v>
      </c>
      <c r="G144" s="9">
        <f t="shared" si="23"/>
        <v>0</v>
      </c>
      <c r="H144" s="9">
        <f t="shared" si="23"/>
        <v>0</v>
      </c>
      <c r="I144" s="9">
        <f t="shared" si="23"/>
        <v>0</v>
      </c>
    </row>
    <row r="145" spans="2:9" ht="24.75" customHeight="1" x14ac:dyDescent="0.25">
      <c r="B145" s="36"/>
      <c r="C145" s="36"/>
      <c r="D145" s="11" t="s">
        <v>20</v>
      </c>
      <c r="E145" s="32">
        <f t="shared" ref="E145:E149" si="24">F145+G145+H145+I145</f>
        <v>0</v>
      </c>
      <c r="F145" s="32">
        <v>0</v>
      </c>
      <c r="G145" s="32">
        <v>0</v>
      </c>
      <c r="H145" s="32">
        <v>0</v>
      </c>
      <c r="I145" s="30">
        <v>0</v>
      </c>
    </row>
    <row r="146" spans="2:9" ht="43.5" customHeight="1" thickBot="1" x14ac:dyDescent="0.3">
      <c r="B146" s="36"/>
      <c r="C146" s="36"/>
      <c r="D146" s="12" t="s">
        <v>19</v>
      </c>
      <c r="E146" s="33"/>
      <c r="F146" s="33"/>
      <c r="G146" s="33"/>
      <c r="H146" s="33"/>
      <c r="I146" s="31"/>
    </row>
    <row r="147" spans="2:9" ht="22.5" customHeight="1" x14ac:dyDescent="0.25">
      <c r="B147" s="36"/>
      <c r="C147" s="36"/>
      <c r="D147" s="11" t="s">
        <v>20</v>
      </c>
      <c r="E147" s="32">
        <f t="shared" si="24"/>
        <v>0</v>
      </c>
      <c r="F147" s="32">
        <v>0</v>
      </c>
      <c r="G147" s="32">
        <v>0</v>
      </c>
      <c r="H147" s="32">
        <v>0</v>
      </c>
      <c r="I147" s="30">
        <v>0</v>
      </c>
    </row>
    <row r="148" spans="2:9" ht="39" thickBot="1" x14ac:dyDescent="0.3">
      <c r="B148" s="36"/>
      <c r="C148" s="36"/>
      <c r="D148" s="7" t="s">
        <v>11</v>
      </c>
      <c r="E148" s="33"/>
      <c r="F148" s="33"/>
      <c r="G148" s="33"/>
      <c r="H148" s="33"/>
      <c r="I148" s="31"/>
    </row>
    <row r="149" spans="2:9" ht="30" customHeight="1" x14ac:dyDescent="0.25">
      <c r="B149" s="36"/>
      <c r="C149" s="36"/>
      <c r="D149" s="11" t="s">
        <v>20</v>
      </c>
      <c r="E149" s="32">
        <f t="shared" si="24"/>
        <v>0</v>
      </c>
      <c r="F149" s="32">
        <v>0</v>
      </c>
      <c r="G149" s="30">
        <v>0</v>
      </c>
      <c r="H149" s="30">
        <v>0</v>
      </c>
      <c r="I149" s="32">
        <v>0</v>
      </c>
    </row>
    <row r="150" spans="2:9" ht="27" customHeight="1" thickBot="1" x14ac:dyDescent="0.3">
      <c r="B150" s="36"/>
      <c r="C150" s="36"/>
      <c r="D150" s="12" t="s">
        <v>13</v>
      </c>
      <c r="E150" s="33"/>
      <c r="F150" s="33"/>
      <c r="G150" s="31"/>
      <c r="H150" s="31"/>
      <c r="I150" s="33"/>
    </row>
    <row r="151" spans="2:9" ht="36" customHeight="1" thickBot="1" x14ac:dyDescent="0.3">
      <c r="B151" s="36"/>
      <c r="C151" s="36"/>
      <c r="D151" s="13" t="s">
        <v>21</v>
      </c>
      <c r="E151" s="9">
        <f>F151+G151+H151+I151</f>
        <v>0</v>
      </c>
      <c r="F151" s="14">
        <v>0</v>
      </c>
      <c r="G151" s="14">
        <v>0</v>
      </c>
      <c r="H151" s="14">
        <v>0</v>
      </c>
      <c r="I151" s="14">
        <v>0</v>
      </c>
    </row>
    <row r="152" spans="2:9" ht="15" customHeight="1" thickBot="1" x14ac:dyDescent="0.3">
      <c r="B152" s="36"/>
      <c r="C152" s="36"/>
      <c r="D152" s="12" t="s">
        <v>15</v>
      </c>
      <c r="E152" s="9">
        <f>F152+G152+H152+I152</f>
        <v>0</v>
      </c>
      <c r="F152" s="14">
        <v>0</v>
      </c>
      <c r="G152" s="14">
        <v>0</v>
      </c>
      <c r="H152" s="14">
        <v>0</v>
      </c>
      <c r="I152" s="14">
        <v>0</v>
      </c>
    </row>
    <row r="153" spans="2:9" ht="38.25" customHeight="1" thickBot="1" x14ac:dyDescent="0.3">
      <c r="B153" s="37"/>
      <c r="C153" s="37"/>
      <c r="D153" s="12" t="s">
        <v>16</v>
      </c>
      <c r="E153" s="9">
        <f>F153+G153+H153+I153</f>
        <v>0</v>
      </c>
      <c r="F153" s="14">
        <v>0</v>
      </c>
      <c r="G153" s="14">
        <v>0</v>
      </c>
      <c r="H153" s="14">
        <v>0</v>
      </c>
      <c r="I153" s="14">
        <v>0</v>
      </c>
    </row>
    <row r="154" spans="2:9" ht="16.5" thickBot="1" x14ac:dyDescent="0.3">
      <c r="B154" s="47" t="s">
        <v>33</v>
      </c>
      <c r="C154" s="50" t="s">
        <v>34</v>
      </c>
      <c r="D154" s="8" t="s">
        <v>8</v>
      </c>
      <c r="E154" s="9">
        <f>F154+G154+H154+I154</f>
        <v>638.93017999999995</v>
      </c>
      <c r="F154" s="9">
        <f t="shared" ref="F154:I154" si="25">F155+F157+F159+F161+F162+F163</f>
        <v>638.93017999999995</v>
      </c>
      <c r="G154" s="9">
        <f t="shared" si="25"/>
        <v>0</v>
      </c>
      <c r="H154" s="9">
        <f t="shared" si="25"/>
        <v>0</v>
      </c>
      <c r="I154" s="9">
        <f t="shared" si="25"/>
        <v>0</v>
      </c>
    </row>
    <row r="155" spans="2:9" ht="24" customHeight="1" x14ac:dyDescent="0.25">
      <c r="B155" s="48"/>
      <c r="C155" s="51"/>
      <c r="D155" s="11" t="s">
        <v>20</v>
      </c>
      <c r="E155" s="32">
        <f>F155+G155+H155+I155</f>
        <v>31.94651</v>
      </c>
      <c r="F155" s="30">
        <f t="shared" ref="F155:I155" si="26">F165</f>
        <v>31.94651</v>
      </c>
      <c r="G155" s="30">
        <f t="shared" si="26"/>
        <v>0</v>
      </c>
      <c r="H155" s="30">
        <f t="shared" si="26"/>
        <v>0</v>
      </c>
      <c r="I155" s="30">
        <f t="shared" si="26"/>
        <v>0</v>
      </c>
    </row>
    <row r="156" spans="2:9" ht="46.5" customHeight="1" thickBot="1" x14ac:dyDescent="0.3">
      <c r="B156" s="48"/>
      <c r="C156" s="51"/>
      <c r="D156" s="12" t="s">
        <v>19</v>
      </c>
      <c r="E156" s="33"/>
      <c r="F156" s="31"/>
      <c r="G156" s="31"/>
      <c r="H156" s="31"/>
      <c r="I156" s="31"/>
    </row>
    <row r="157" spans="2:9" ht="24.75" customHeight="1" x14ac:dyDescent="0.25">
      <c r="B157" s="48"/>
      <c r="C157" s="51"/>
      <c r="D157" s="11" t="s">
        <v>20</v>
      </c>
      <c r="E157" s="32">
        <f>F157+G157+H157+I157</f>
        <v>606.98366999999996</v>
      </c>
      <c r="F157" s="30">
        <f t="shared" ref="F157:I157" si="27">F167</f>
        <v>606.98366999999996</v>
      </c>
      <c r="G157" s="30">
        <f t="shared" si="27"/>
        <v>0</v>
      </c>
      <c r="H157" s="30">
        <f t="shared" si="27"/>
        <v>0</v>
      </c>
      <c r="I157" s="30">
        <f t="shared" si="27"/>
        <v>0</v>
      </c>
    </row>
    <row r="158" spans="2:9" ht="39" thickBot="1" x14ac:dyDescent="0.3">
      <c r="B158" s="48"/>
      <c r="C158" s="51"/>
      <c r="D158" s="7" t="s">
        <v>11</v>
      </c>
      <c r="E158" s="33"/>
      <c r="F158" s="31"/>
      <c r="G158" s="31"/>
      <c r="H158" s="31"/>
      <c r="I158" s="31"/>
    </row>
    <row r="159" spans="2:9" ht="17.25" customHeight="1" x14ac:dyDescent="0.25">
      <c r="B159" s="48"/>
      <c r="C159" s="51"/>
      <c r="D159" s="11" t="s">
        <v>20</v>
      </c>
      <c r="E159" s="32">
        <f>F159+G159+H159+I159</f>
        <v>0</v>
      </c>
      <c r="F159" s="30">
        <f t="shared" ref="F159:I159" si="28">F169</f>
        <v>0</v>
      </c>
      <c r="G159" s="30">
        <f t="shared" si="28"/>
        <v>0</v>
      </c>
      <c r="H159" s="30">
        <f t="shared" si="28"/>
        <v>0</v>
      </c>
      <c r="I159" s="30">
        <f t="shared" si="28"/>
        <v>0</v>
      </c>
    </row>
    <row r="160" spans="2:9" ht="17.25" customHeight="1" thickBot="1" x14ac:dyDescent="0.3">
      <c r="B160" s="48"/>
      <c r="C160" s="51"/>
      <c r="D160" s="12" t="s">
        <v>13</v>
      </c>
      <c r="E160" s="33"/>
      <c r="F160" s="31"/>
      <c r="G160" s="31"/>
      <c r="H160" s="31"/>
      <c r="I160" s="31"/>
    </row>
    <row r="161" spans="2:10" ht="30.75" customHeight="1" thickBot="1" x14ac:dyDescent="0.3">
      <c r="B161" s="48"/>
      <c r="C161" s="51"/>
      <c r="D161" s="13" t="s">
        <v>21</v>
      </c>
      <c r="E161" s="9">
        <f>F161+G161+H161+I161</f>
        <v>0</v>
      </c>
      <c r="F161" s="14">
        <v>0</v>
      </c>
      <c r="G161" s="14">
        <v>0</v>
      </c>
      <c r="H161" s="14">
        <v>0</v>
      </c>
      <c r="I161" s="14">
        <v>0</v>
      </c>
    </row>
    <row r="162" spans="2:10" ht="18" customHeight="1" thickBot="1" x14ac:dyDescent="0.3">
      <c r="B162" s="48"/>
      <c r="C162" s="51"/>
      <c r="D162" s="12" t="s">
        <v>15</v>
      </c>
      <c r="E162" s="9">
        <f>F162+G162+H162+I162</f>
        <v>0</v>
      </c>
      <c r="F162" s="14">
        <v>0</v>
      </c>
      <c r="G162" s="14">
        <v>0</v>
      </c>
      <c r="H162" s="14">
        <v>0</v>
      </c>
      <c r="I162" s="14">
        <v>0</v>
      </c>
    </row>
    <row r="163" spans="2:10" ht="26.25" thickBot="1" x14ac:dyDescent="0.3">
      <c r="B163" s="49"/>
      <c r="C163" s="52"/>
      <c r="D163" s="12" t="s">
        <v>16</v>
      </c>
      <c r="E163" s="9">
        <f>F163+G163+H163+I163</f>
        <v>0</v>
      </c>
      <c r="F163" s="14">
        <v>0</v>
      </c>
      <c r="G163" s="14">
        <v>0</v>
      </c>
      <c r="H163" s="14">
        <v>0</v>
      </c>
      <c r="I163" s="14">
        <v>0</v>
      </c>
    </row>
    <row r="164" spans="2:10" ht="16.5" thickBot="1" x14ac:dyDescent="0.3">
      <c r="B164" s="25" t="s">
        <v>60</v>
      </c>
      <c r="C164" s="44" t="s">
        <v>35</v>
      </c>
      <c r="D164" s="8" t="s">
        <v>8</v>
      </c>
      <c r="E164" s="9">
        <f>F164+G164+H164+I164</f>
        <v>638.93017999999995</v>
      </c>
      <c r="F164" s="9">
        <f t="shared" ref="F164:I164" si="29">F165+F167+F169+F171+F172+F173</f>
        <v>638.93017999999995</v>
      </c>
      <c r="G164" s="9">
        <f t="shared" si="29"/>
        <v>0</v>
      </c>
      <c r="H164" s="9">
        <f t="shared" si="29"/>
        <v>0</v>
      </c>
      <c r="I164" s="9">
        <f t="shared" si="29"/>
        <v>0</v>
      </c>
    </row>
    <row r="165" spans="2:10" ht="24.75" customHeight="1" x14ac:dyDescent="0.25">
      <c r="B165" s="34"/>
      <c r="C165" s="45"/>
      <c r="D165" s="11" t="s">
        <v>20</v>
      </c>
      <c r="E165" s="32">
        <f>F165+G165+H165+I165</f>
        <v>31.94651</v>
      </c>
      <c r="F165" s="32">
        <v>31.94651</v>
      </c>
      <c r="G165" s="30">
        <v>0</v>
      </c>
      <c r="H165" s="30">
        <v>0</v>
      </c>
      <c r="I165" s="30">
        <v>0</v>
      </c>
    </row>
    <row r="166" spans="2:10" ht="39" thickBot="1" x14ac:dyDescent="0.3">
      <c r="B166" s="34"/>
      <c r="C166" s="45"/>
      <c r="D166" s="12" t="s">
        <v>19</v>
      </c>
      <c r="E166" s="33"/>
      <c r="F166" s="33"/>
      <c r="G166" s="31"/>
      <c r="H166" s="31"/>
      <c r="I166" s="31"/>
    </row>
    <row r="167" spans="2:10" ht="24.75" customHeight="1" x14ac:dyDescent="0.25">
      <c r="B167" s="34"/>
      <c r="C167" s="45"/>
      <c r="D167" s="11" t="s">
        <v>20</v>
      </c>
      <c r="E167" s="32">
        <f>F167+G167+H167+I167</f>
        <v>606.98366999999996</v>
      </c>
      <c r="F167" s="30">
        <v>606.98366999999996</v>
      </c>
      <c r="G167" s="32">
        <v>0</v>
      </c>
      <c r="H167" s="32">
        <v>0</v>
      </c>
      <c r="I167" s="30">
        <v>0</v>
      </c>
    </row>
    <row r="168" spans="2:10" ht="39" thickBot="1" x14ac:dyDescent="0.3">
      <c r="B168" s="34"/>
      <c r="C168" s="45"/>
      <c r="D168" s="7" t="s">
        <v>11</v>
      </c>
      <c r="E168" s="33"/>
      <c r="F168" s="31"/>
      <c r="G168" s="33"/>
      <c r="H168" s="33"/>
      <c r="I168" s="31"/>
    </row>
    <row r="169" spans="2:10" ht="18.75" customHeight="1" x14ac:dyDescent="0.25">
      <c r="B169" s="34"/>
      <c r="C169" s="45"/>
      <c r="D169" s="11" t="s">
        <v>20</v>
      </c>
      <c r="E169" s="32">
        <f>F169+G169+H169+I169</f>
        <v>0</v>
      </c>
      <c r="F169" s="30">
        <v>0</v>
      </c>
      <c r="G169" s="30">
        <v>0</v>
      </c>
      <c r="H169" s="30">
        <v>0</v>
      </c>
      <c r="I169" s="32">
        <v>0</v>
      </c>
    </row>
    <row r="170" spans="2:10" ht="20.25" customHeight="1" thickBot="1" x14ac:dyDescent="0.3">
      <c r="B170" s="34"/>
      <c r="C170" s="45"/>
      <c r="D170" s="12" t="s">
        <v>13</v>
      </c>
      <c r="E170" s="33"/>
      <c r="F170" s="31"/>
      <c r="G170" s="31"/>
      <c r="H170" s="31"/>
      <c r="I170" s="33"/>
    </row>
    <row r="171" spans="2:10" ht="26.25" thickBot="1" x14ac:dyDescent="0.3">
      <c r="B171" s="34"/>
      <c r="C171" s="45"/>
      <c r="D171" s="13" t="s">
        <v>21</v>
      </c>
      <c r="E171" s="9">
        <f>F171+G171+H171+I171</f>
        <v>0</v>
      </c>
      <c r="F171" s="14">
        <v>0</v>
      </c>
      <c r="G171" s="14">
        <v>0</v>
      </c>
      <c r="H171" s="14">
        <v>0</v>
      </c>
      <c r="I171" s="14">
        <v>0</v>
      </c>
    </row>
    <row r="172" spans="2:10" ht="16.5" thickBot="1" x14ac:dyDescent="0.3">
      <c r="B172" s="34"/>
      <c r="C172" s="45"/>
      <c r="D172" s="12" t="s">
        <v>15</v>
      </c>
      <c r="E172" s="9">
        <f>F172+G172+H172+I172</f>
        <v>0</v>
      </c>
      <c r="F172" s="14">
        <v>0</v>
      </c>
      <c r="G172" s="14">
        <v>0</v>
      </c>
      <c r="H172" s="14">
        <v>0</v>
      </c>
      <c r="I172" s="14">
        <v>0</v>
      </c>
    </row>
    <row r="173" spans="2:10" ht="26.25" thickBot="1" x14ac:dyDescent="0.3">
      <c r="B173" s="26"/>
      <c r="C173" s="46"/>
      <c r="D173" s="12" t="s">
        <v>16</v>
      </c>
      <c r="E173" s="9">
        <f>F173+G173+H173+I173</f>
        <v>0</v>
      </c>
      <c r="F173" s="14">
        <v>0</v>
      </c>
      <c r="G173" s="14">
        <v>0</v>
      </c>
      <c r="H173" s="14">
        <v>0</v>
      </c>
      <c r="I173" s="14">
        <v>0</v>
      </c>
    </row>
    <row r="174" spans="2:10" x14ac:dyDescent="0.25">
      <c r="B174" s="50" t="s">
        <v>36</v>
      </c>
      <c r="C174" s="44" t="s">
        <v>37</v>
      </c>
      <c r="D174" s="47" t="s">
        <v>8</v>
      </c>
      <c r="E174" s="32">
        <f>F174+G174+H174+I174</f>
        <v>1340575.71884</v>
      </c>
      <c r="F174" s="32">
        <f>F176+F178+F180+F182+F183+F184</f>
        <v>653169.21340000001</v>
      </c>
      <c r="G174" s="32">
        <f>G176+G178+G180+G182+G183+G184</f>
        <v>644902.35968999995</v>
      </c>
      <c r="H174" s="32">
        <f t="shared" ref="H174:I174" si="30">H176+H178+H180+H182+H183+H184</f>
        <v>32741.39875</v>
      </c>
      <c r="I174" s="32">
        <f t="shared" si="30"/>
        <v>9762.7469999999994</v>
      </c>
    </row>
    <row r="175" spans="2:10" ht="10.5" customHeight="1" thickBot="1" x14ac:dyDescent="0.3">
      <c r="B175" s="51"/>
      <c r="C175" s="45"/>
      <c r="D175" s="49"/>
      <c r="E175" s="33"/>
      <c r="F175" s="33"/>
      <c r="G175" s="33"/>
      <c r="H175" s="33"/>
      <c r="I175" s="33"/>
      <c r="J175" s="10"/>
    </row>
    <row r="176" spans="2:10" ht="27" customHeight="1" x14ac:dyDescent="0.25">
      <c r="B176" s="51"/>
      <c r="C176" s="45"/>
      <c r="D176" s="11" t="s">
        <v>20</v>
      </c>
      <c r="E176" s="32">
        <f>F176+G176+H176+I176</f>
        <v>16112.73899</v>
      </c>
      <c r="F176" s="30">
        <f>F186+F235+F245+F255</f>
        <v>8167.3703700000005</v>
      </c>
      <c r="G176" s="30">
        <f>G186+G235+G245+G255</f>
        <v>6542.6969300000001</v>
      </c>
      <c r="H176" s="30">
        <f>H186+H235+H245+H255</f>
        <v>952.67169000000001</v>
      </c>
      <c r="I176" s="30">
        <f>I186+I235+I245+I255</f>
        <v>450</v>
      </c>
    </row>
    <row r="177" spans="2:11" ht="49.5" customHeight="1" thickBot="1" x14ac:dyDescent="0.3">
      <c r="B177" s="51"/>
      <c r="C177" s="45"/>
      <c r="D177" s="17" t="s">
        <v>19</v>
      </c>
      <c r="E177" s="33"/>
      <c r="F177" s="31"/>
      <c r="G177" s="31"/>
      <c r="H177" s="31"/>
      <c r="I177" s="31"/>
      <c r="K177" s="10"/>
    </row>
    <row r="178" spans="2:11" ht="24.75" customHeight="1" x14ac:dyDescent="0.25">
      <c r="B178" s="51"/>
      <c r="C178" s="45"/>
      <c r="D178" s="27" t="s">
        <v>67</v>
      </c>
      <c r="E178" s="32">
        <f>F178+G178+H178+I178</f>
        <v>260669.42374</v>
      </c>
      <c r="F178" s="30">
        <f>F188+F237+F247+F257</f>
        <v>120779.7521</v>
      </c>
      <c r="G178" s="30">
        <f>G188+G237+G247+G257</f>
        <v>131615.44704</v>
      </c>
      <c r="H178" s="30">
        <f>H188+H237+H247+H257</f>
        <v>4786.9836000000005</v>
      </c>
      <c r="I178" s="30">
        <f>I188+I237+I247+I257</f>
        <v>3487.241</v>
      </c>
    </row>
    <row r="179" spans="2:11" ht="27" customHeight="1" thickBot="1" x14ac:dyDescent="0.3">
      <c r="B179" s="51"/>
      <c r="C179" s="45"/>
      <c r="D179" s="28"/>
      <c r="E179" s="33"/>
      <c r="F179" s="31"/>
      <c r="G179" s="31"/>
      <c r="H179" s="31"/>
      <c r="I179" s="31"/>
    </row>
    <row r="180" spans="2:11" ht="24" customHeight="1" x14ac:dyDescent="0.25">
      <c r="B180" s="51"/>
      <c r="C180" s="45"/>
      <c r="D180" s="27" t="s">
        <v>66</v>
      </c>
      <c r="E180" s="32">
        <f>F180+G180+H180+I180</f>
        <v>16918.756840000002</v>
      </c>
      <c r="F180" s="30">
        <f>F190+F239+F249+F259</f>
        <v>2784.75101</v>
      </c>
      <c r="G180" s="30">
        <f>G190</f>
        <v>2874.59683</v>
      </c>
      <c r="H180" s="30">
        <f>H190+H239+H249+H259</f>
        <v>5433.9030000000002</v>
      </c>
      <c r="I180" s="30">
        <f>I190+I239+I249+I259</f>
        <v>5825.5060000000003</v>
      </c>
    </row>
    <row r="181" spans="2:11" ht="16.5" customHeight="1" thickBot="1" x14ac:dyDescent="0.3">
      <c r="B181" s="51"/>
      <c r="C181" s="45"/>
      <c r="D181" s="28"/>
      <c r="E181" s="33"/>
      <c r="F181" s="31"/>
      <c r="G181" s="31"/>
      <c r="H181" s="31"/>
      <c r="I181" s="31"/>
    </row>
    <row r="182" spans="2:11" ht="43.5" customHeight="1" thickBot="1" x14ac:dyDescent="0.3">
      <c r="B182" s="51"/>
      <c r="C182" s="45"/>
      <c r="D182" s="13" t="s">
        <v>14</v>
      </c>
      <c r="E182" s="9">
        <f>F182+G182+H182+I182</f>
        <v>1046874.79927</v>
      </c>
      <c r="F182" s="14">
        <f>F192+F241+F251+F261</f>
        <v>521437.33992</v>
      </c>
      <c r="G182" s="14">
        <f>G192+G241</f>
        <v>503869.61888999998</v>
      </c>
      <c r="H182" s="14">
        <f>H192+H241+H251+H261</f>
        <v>21567.840459999999</v>
      </c>
      <c r="I182" s="14">
        <f>I192+I241+I251+I261</f>
        <v>0</v>
      </c>
    </row>
    <row r="183" spans="2:11" ht="14.25" customHeight="1" thickBot="1" x14ac:dyDescent="0.3">
      <c r="B183" s="51"/>
      <c r="C183" s="45"/>
      <c r="D183" s="12" t="s">
        <v>15</v>
      </c>
      <c r="E183" s="9">
        <f>F183+G183+H183+I183</f>
        <v>0</v>
      </c>
      <c r="F183" s="14">
        <f>F193+F242+F252+F262</f>
        <v>0</v>
      </c>
      <c r="G183" s="14">
        <f>G193</f>
        <v>0</v>
      </c>
      <c r="H183" s="14">
        <f t="shared" ref="H183:I183" si="31">H193+H242+H252+H262</f>
        <v>0</v>
      </c>
      <c r="I183" s="14">
        <f t="shared" si="31"/>
        <v>0</v>
      </c>
    </row>
    <row r="184" spans="2:11" ht="39.75" customHeight="1" thickBot="1" x14ac:dyDescent="0.3">
      <c r="B184" s="52"/>
      <c r="C184" s="46"/>
      <c r="D184" s="12" t="s">
        <v>16</v>
      </c>
      <c r="E184" s="9">
        <f>F184+G184+H184+I184</f>
        <v>0</v>
      </c>
      <c r="F184" s="14">
        <f>F194+F243+F253+F263</f>
        <v>0</v>
      </c>
      <c r="G184" s="14">
        <f>G194</f>
        <v>0</v>
      </c>
      <c r="H184" s="14">
        <f t="shared" ref="H184:I184" si="32">H194+H243+H253+H263</f>
        <v>0</v>
      </c>
      <c r="I184" s="14">
        <f t="shared" si="32"/>
        <v>0</v>
      </c>
    </row>
    <row r="185" spans="2:11" ht="16.5" thickBot="1" x14ac:dyDescent="0.3">
      <c r="B185" s="50" t="s">
        <v>38</v>
      </c>
      <c r="C185" s="50" t="s">
        <v>39</v>
      </c>
      <c r="D185" s="8" t="s">
        <v>8</v>
      </c>
      <c r="E185" s="9">
        <f>F185+G185+H185+I185</f>
        <v>43213.770000000004</v>
      </c>
      <c r="F185" s="9">
        <f t="shared" ref="F185:I185" si="33">F186+F188+F190+F192+F193+F194</f>
        <v>14146.474</v>
      </c>
      <c r="G185" s="9">
        <f t="shared" si="33"/>
        <v>10137.382</v>
      </c>
      <c r="H185" s="9">
        <f>H186+H188+H190+H192+H193+H194</f>
        <v>9464.9670000000006</v>
      </c>
      <c r="I185" s="9">
        <f t="shared" si="33"/>
        <v>9464.9470000000001</v>
      </c>
      <c r="J185" s="10"/>
    </row>
    <row r="186" spans="2:11" ht="24" customHeight="1" x14ac:dyDescent="0.25">
      <c r="B186" s="51"/>
      <c r="C186" s="51"/>
      <c r="D186" s="11" t="s">
        <v>20</v>
      </c>
      <c r="E186" s="32">
        <f>F186+G186+H186+I186</f>
        <v>2188.1084700000001</v>
      </c>
      <c r="F186" s="30">
        <f>F196+F206+F213+F223</f>
        <v>729.32896000000005</v>
      </c>
      <c r="G186" s="30">
        <f>G196+G206+G213+G223+G233</f>
        <v>558.77950999999996</v>
      </c>
      <c r="H186" s="30">
        <f>H196+H206+H213+H223</f>
        <v>450</v>
      </c>
      <c r="I186" s="30">
        <f>I196+I206+I213+I223</f>
        <v>450</v>
      </c>
    </row>
    <row r="187" spans="2:11" ht="50.25" customHeight="1" thickBot="1" x14ac:dyDescent="0.3">
      <c r="B187" s="51"/>
      <c r="C187" s="51"/>
      <c r="D187" s="12" t="s">
        <v>19</v>
      </c>
      <c r="E187" s="33"/>
      <c r="F187" s="31"/>
      <c r="G187" s="31"/>
      <c r="H187" s="31"/>
      <c r="I187" s="31"/>
      <c r="J187" s="10">
        <f>G186+G188+G190</f>
        <v>10137.382</v>
      </c>
    </row>
    <row r="188" spans="2:11" ht="25.5" customHeight="1" x14ac:dyDescent="0.25">
      <c r="B188" s="51"/>
      <c r="C188" s="51"/>
      <c r="D188" s="11" t="s">
        <v>20</v>
      </c>
      <c r="E188" s="32">
        <f>F188+G188+H188+I188</f>
        <v>24106.904689999996</v>
      </c>
      <c r="F188" s="30">
        <f t="shared" ref="F188:I188" si="34">F198+F208+F215+F225</f>
        <v>10632.394029999999</v>
      </c>
      <c r="G188" s="30">
        <f t="shared" si="34"/>
        <v>6704.0056599999998</v>
      </c>
      <c r="H188" s="30">
        <f>H198+H208+H215+H225</f>
        <v>3581.0639999999999</v>
      </c>
      <c r="I188" s="30">
        <f t="shared" si="34"/>
        <v>3189.4409999999998</v>
      </c>
    </row>
    <row r="189" spans="2:11" ht="39" thickBot="1" x14ac:dyDescent="0.3">
      <c r="B189" s="51"/>
      <c r="C189" s="51"/>
      <c r="D189" s="7" t="s">
        <v>11</v>
      </c>
      <c r="E189" s="33"/>
      <c r="F189" s="31"/>
      <c r="G189" s="31"/>
      <c r="H189" s="31"/>
      <c r="I189" s="31"/>
    </row>
    <row r="190" spans="2:11" ht="25.5" customHeight="1" x14ac:dyDescent="0.25">
      <c r="B190" s="51"/>
      <c r="C190" s="51"/>
      <c r="D190" s="11" t="s">
        <v>20</v>
      </c>
      <c r="E190" s="32">
        <f>F190+G190+H190+I190</f>
        <v>16918.756840000002</v>
      </c>
      <c r="F190" s="30">
        <f t="shared" ref="F190:I190" si="35">F200+F210+F217+F227</f>
        <v>2784.75101</v>
      </c>
      <c r="G190" s="30">
        <f>G200+G210+G217+G227</f>
        <v>2874.59683</v>
      </c>
      <c r="H190" s="30">
        <f t="shared" si="35"/>
        <v>5433.9030000000002</v>
      </c>
      <c r="I190" s="30">
        <f t="shared" si="35"/>
        <v>5825.5060000000003</v>
      </c>
    </row>
    <row r="191" spans="2:11" ht="20.25" customHeight="1" thickBot="1" x14ac:dyDescent="0.3">
      <c r="B191" s="51"/>
      <c r="C191" s="51"/>
      <c r="D191" s="12" t="s">
        <v>13</v>
      </c>
      <c r="E191" s="33"/>
      <c r="F191" s="31"/>
      <c r="G191" s="31"/>
      <c r="H191" s="31"/>
      <c r="I191" s="31"/>
    </row>
    <row r="192" spans="2:11" ht="28.5" customHeight="1" thickBot="1" x14ac:dyDescent="0.3">
      <c r="B192" s="51"/>
      <c r="C192" s="51"/>
      <c r="D192" s="13" t="s">
        <v>21</v>
      </c>
      <c r="E192" s="9">
        <f>F192+G192+H192+I192</f>
        <v>0</v>
      </c>
      <c r="F192" s="14">
        <f t="shared" ref="F192:I192" si="36">F202+F219+F229</f>
        <v>0</v>
      </c>
      <c r="G192" s="14">
        <f t="shared" si="36"/>
        <v>0</v>
      </c>
      <c r="H192" s="14">
        <f t="shared" si="36"/>
        <v>0</v>
      </c>
      <c r="I192" s="14">
        <f t="shared" si="36"/>
        <v>0</v>
      </c>
    </row>
    <row r="193" spans="2:9" ht="18.75" customHeight="1" thickBot="1" x14ac:dyDescent="0.3">
      <c r="B193" s="51"/>
      <c r="C193" s="51"/>
      <c r="D193" s="12" t="s">
        <v>15</v>
      </c>
      <c r="E193" s="9">
        <f>F193+G193+H193+I193</f>
        <v>0</v>
      </c>
      <c r="F193" s="14">
        <f t="shared" ref="F193:I193" si="37">F203+F220+F230</f>
        <v>0</v>
      </c>
      <c r="G193" s="14">
        <f t="shared" si="37"/>
        <v>0</v>
      </c>
      <c r="H193" s="14">
        <f t="shared" si="37"/>
        <v>0</v>
      </c>
      <c r="I193" s="14">
        <f t="shared" si="37"/>
        <v>0</v>
      </c>
    </row>
    <row r="194" spans="2:9" ht="44.25" customHeight="1" thickBot="1" x14ac:dyDescent="0.3">
      <c r="B194" s="52"/>
      <c r="C194" s="52"/>
      <c r="D194" s="12" t="s">
        <v>16</v>
      </c>
      <c r="E194" s="9">
        <f>F194+G194+H194+I194</f>
        <v>0</v>
      </c>
      <c r="F194" s="14">
        <f t="shared" ref="F194:I194" si="38">F204+F221+F231</f>
        <v>0</v>
      </c>
      <c r="G194" s="14">
        <v>0</v>
      </c>
      <c r="H194" s="14">
        <f t="shared" si="38"/>
        <v>0</v>
      </c>
      <c r="I194" s="14">
        <f t="shared" si="38"/>
        <v>0</v>
      </c>
    </row>
    <row r="195" spans="2:9" ht="16.5" customHeight="1" thickBot="1" x14ac:dyDescent="0.3">
      <c r="B195" s="50" t="s">
        <v>40</v>
      </c>
      <c r="C195" s="27" t="s">
        <v>59</v>
      </c>
      <c r="D195" s="8" t="s">
        <v>8</v>
      </c>
      <c r="E195" s="9">
        <f>F195+G195+H195+I195</f>
        <v>38452.273000000001</v>
      </c>
      <c r="F195" s="9">
        <f>F196+F198+F200+F202+F203+F204</f>
        <v>12365.892</v>
      </c>
      <c r="G195" s="9">
        <f>G196+G198+G200+G202+G203+G204</f>
        <v>8695.4670000000006</v>
      </c>
      <c r="H195" s="9">
        <f t="shared" ref="H195:I195" si="39">H196+H198+H200+H202+H203+H204</f>
        <v>8695.4670000000006</v>
      </c>
      <c r="I195" s="9">
        <f t="shared" si="39"/>
        <v>8695.4470000000001</v>
      </c>
    </row>
    <row r="196" spans="2:9" ht="24.75" customHeight="1" x14ac:dyDescent="0.25">
      <c r="B196" s="51"/>
      <c r="C196" s="29"/>
      <c r="D196" s="18" t="s">
        <v>20</v>
      </c>
      <c r="E196" s="32">
        <f>F196+G196+H196+I196</f>
        <v>0</v>
      </c>
      <c r="F196" s="30">
        <v>0</v>
      </c>
      <c r="G196" s="30">
        <v>0</v>
      </c>
      <c r="H196" s="30">
        <v>0</v>
      </c>
      <c r="I196" s="30">
        <v>0</v>
      </c>
    </row>
    <row r="197" spans="2:9" ht="39" thickBot="1" x14ac:dyDescent="0.3">
      <c r="B197" s="51"/>
      <c r="C197" s="29"/>
      <c r="D197" s="12" t="s">
        <v>19</v>
      </c>
      <c r="E197" s="33"/>
      <c r="F197" s="31"/>
      <c r="G197" s="31"/>
      <c r="H197" s="31"/>
      <c r="I197" s="31"/>
    </row>
    <row r="198" spans="2:9" ht="23.25" customHeight="1" x14ac:dyDescent="0.25">
      <c r="B198" s="51"/>
      <c r="C198" s="29"/>
      <c r="D198" s="11" t="s">
        <v>20</v>
      </c>
      <c r="E198" s="32">
        <f>F198+G198+H198+I198</f>
        <v>21976.164539999998</v>
      </c>
      <c r="F198" s="30">
        <v>9827.8919999999998</v>
      </c>
      <c r="G198" s="30">
        <v>6016.7675399999998</v>
      </c>
      <c r="H198" s="30">
        <v>3261.5639999999999</v>
      </c>
      <c r="I198" s="30">
        <v>2869.9409999999998</v>
      </c>
    </row>
    <row r="199" spans="2:9" ht="39" thickBot="1" x14ac:dyDescent="0.3">
      <c r="B199" s="51"/>
      <c r="C199" s="29"/>
      <c r="D199" s="7" t="s">
        <v>11</v>
      </c>
      <c r="E199" s="33"/>
      <c r="F199" s="31"/>
      <c r="G199" s="31"/>
      <c r="H199" s="31"/>
      <c r="I199" s="31"/>
    </row>
    <row r="200" spans="2:9" ht="18.75" customHeight="1" x14ac:dyDescent="0.25">
      <c r="B200" s="51"/>
      <c r="C200" s="29"/>
      <c r="D200" s="11" t="s">
        <v>20</v>
      </c>
      <c r="E200" s="32">
        <f>F200+G200+H200+I200</f>
        <v>16476.108459999999</v>
      </c>
      <c r="F200" s="30">
        <v>2538</v>
      </c>
      <c r="G200" s="30">
        <v>2678.6994599999998</v>
      </c>
      <c r="H200" s="30">
        <v>5433.9030000000002</v>
      </c>
      <c r="I200" s="32">
        <v>5825.5060000000003</v>
      </c>
    </row>
    <row r="201" spans="2:9" ht="12.75" customHeight="1" thickBot="1" x14ac:dyDescent="0.3">
      <c r="B201" s="51"/>
      <c r="C201" s="29"/>
      <c r="D201" s="12" t="s">
        <v>13</v>
      </c>
      <c r="E201" s="33"/>
      <c r="F201" s="31"/>
      <c r="G201" s="31"/>
      <c r="H201" s="31"/>
      <c r="I201" s="33"/>
    </row>
    <row r="202" spans="2:9" ht="33.75" customHeight="1" thickBot="1" x14ac:dyDescent="0.3">
      <c r="B202" s="51"/>
      <c r="C202" s="29"/>
      <c r="D202" s="13" t="s">
        <v>21</v>
      </c>
      <c r="E202" s="9">
        <f>F202+G202+H202+I202</f>
        <v>0</v>
      </c>
      <c r="F202" s="14">
        <v>0</v>
      </c>
      <c r="G202" s="14">
        <v>0</v>
      </c>
      <c r="H202" s="14">
        <v>0</v>
      </c>
      <c r="I202" s="14">
        <v>0</v>
      </c>
    </row>
    <row r="203" spans="2:9" ht="16.5" thickBot="1" x14ac:dyDescent="0.3">
      <c r="B203" s="51"/>
      <c r="C203" s="29"/>
      <c r="D203" s="12" t="s">
        <v>15</v>
      </c>
      <c r="E203" s="9">
        <f>F203+G203+H203+I203</f>
        <v>0</v>
      </c>
      <c r="F203" s="14">
        <v>0</v>
      </c>
      <c r="G203" s="14">
        <v>0</v>
      </c>
      <c r="H203" s="14">
        <v>0</v>
      </c>
      <c r="I203" s="14">
        <v>0</v>
      </c>
    </row>
    <row r="204" spans="2:9" ht="30" customHeight="1" thickBot="1" x14ac:dyDescent="0.3">
      <c r="B204" s="52"/>
      <c r="C204" s="28"/>
      <c r="D204" s="12" t="s">
        <v>16</v>
      </c>
      <c r="E204" s="9">
        <f>F204+G204+H204+I204</f>
        <v>0</v>
      </c>
      <c r="F204" s="14">
        <v>0</v>
      </c>
      <c r="G204" s="14">
        <v>0</v>
      </c>
      <c r="H204" s="14">
        <v>0</v>
      </c>
      <c r="I204" s="14"/>
    </row>
    <row r="205" spans="2:9" ht="26.25" customHeight="1" thickBot="1" x14ac:dyDescent="0.3">
      <c r="B205" s="25" t="s">
        <v>41</v>
      </c>
      <c r="C205" s="27" t="s">
        <v>65</v>
      </c>
      <c r="D205" s="8" t="s">
        <v>8</v>
      </c>
      <c r="E205" s="9">
        <f>F205+G205+H205+I205</f>
        <v>297.2</v>
      </c>
      <c r="F205" s="9">
        <f t="shared" ref="F205:I205" si="40">F206+F208+F210</f>
        <v>70.900000000000006</v>
      </c>
      <c r="G205" s="9">
        <v>75.900000000000006</v>
      </c>
      <c r="H205" s="9">
        <f t="shared" si="40"/>
        <v>75.2</v>
      </c>
      <c r="I205" s="9">
        <f t="shared" si="40"/>
        <v>75.2</v>
      </c>
    </row>
    <row r="206" spans="2:9" ht="30.75" customHeight="1" x14ac:dyDescent="0.25">
      <c r="B206" s="34"/>
      <c r="C206" s="29"/>
      <c r="D206" s="18" t="s">
        <v>20</v>
      </c>
      <c r="E206" s="32">
        <f>F206+G206+H206+I206</f>
        <v>0</v>
      </c>
      <c r="F206" s="30">
        <v>0</v>
      </c>
      <c r="G206" s="30">
        <v>0</v>
      </c>
      <c r="H206" s="30">
        <v>0</v>
      </c>
      <c r="I206" s="30">
        <v>0</v>
      </c>
    </row>
    <row r="207" spans="2:9" ht="39" thickBot="1" x14ac:dyDescent="0.3">
      <c r="B207" s="34"/>
      <c r="C207" s="29"/>
      <c r="D207" s="12" t="s">
        <v>42</v>
      </c>
      <c r="E207" s="33"/>
      <c r="F207" s="31"/>
      <c r="G207" s="31"/>
      <c r="H207" s="31"/>
      <c r="I207" s="31"/>
    </row>
    <row r="208" spans="2:9" ht="24.75" customHeight="1" x14ac:dyDescent="0.25">
      <c r="B208" s="34"/>
      <c r="C208" s="29"/>
      <c r="D208" s="11" t="s">
        <v>20</v>
      </c>
      <c r="E208" s="32">
        <f>F208+G208+H208+I208</f>
        <v>297.2</v>
      </c>
      <c r="F208" s="30">
        <v>70.900000000000006</v>
      </c>
      <c r="G208" s="30">
        <v>75.900000000000006</v>
      </c>
      <c r="H208" s="30">
        <v>75.2</v>
      </c>
      <c r="I208" s="30">
        <v>75.2</v>
      </c>
    </row>
    <row r="209" spans="2:9" ht="39" thickBot="1" x14ac:dyDescent="0.3">
      <c r="B209" s="34"/>
      <c r="C209" s="29"/>
      <c r="D209" s="7" t="s">
        <v>11</v>
      </c>
      <c r="E209" s="33"/>
      <c r="F209" s="31"/>
      <c r="G209" s="31"/>
      <c r="H209" s="31"/>
      <c r="I209" s="31"/>
    </row>
    <row r="210" spans="2:9" ht="28.5" customHeight="1" x14ac:dyDescent="0.25">
      <c r="B210" s="34"/>
      <c r="C210" s="29"/>
      <c r="D210" s="11" t="s">
        <v>20</v>
      </c>
      <c r="E210" s="32">
        <f>F210+G210+H210+I210</f>
        <v>0</v>
      </c>
      <c r="F210" s="30">
        <v>0</v>
      </c>
      <c r="G210" s="30">
        <v>0</v>
      </c>
      <c r="H210" s="30">
        <v>0</v>
      </c>
      <c r="I210" s="30">
        <v>0</v>
      </c>
    </row>
    <row r="211" spans="2:9" ht="19.5" customHeight="1" thickBot="1" x14ac:dyDescent="0.3">
      <c r="B211" s="26"/>
      <c r="C211" s="28"/>
      <c r="D211" s="12" t="s">
        <v>13</v>
      </c>
      <c r="E211" s="33"/>
      <c r="F211" s="31"/>
      <c r="G211" s="31"/>
      <c r="H211" s="31"/>
      <c r="I211" s="31"/>
    </row>
    <row r="212" spans="2:9" ht="16.5" thickBot="1" x14ac:dyDescent="0.3">
      <c r="B212" s="25" t="s">
        <v>68</v>
      </c>
      <c r="C212" s="44" t="s">
        <v>43</v>
      </c>
      <c r="D212" s="8" t="s">
        <v>8</v>
      </c>
      <c r="E212" s="9">
        <f>F212+G212+H212+I212</f>
        <v>3525.63</v>
      </c>
      <c r="F212" s="9">
        <f t="shared" ref="F212:I212" si="41">F213+F215+F217+F219+F220+F221</f>
        <v>1506.12</v>
      </c>
      <c r="G212" s="9">
        <f>G213+G215+G217+G219+G220+G221</f>
        <v>1119.51</v>
      </c>
      <c r="H212" s="9">
        <f t="shared" si="41"/>
        <v>450</v>
      </c>
      <c r="I212" s="9">
        <f t="shared" si="41"/>
        <v>450</v>
      </c>
    </row>
    <row r="213" spans="2:9" ht="19.5" customHeight="1" x14ac:dyDescent="0.25">
      <c r="B213" s="34"/>
      <c r="C213" s="45"/>
      <c r="D213" s="11" t="s">
        <v>20</v>
      </c>
      <c r="E213" s="32">
        <f>F213+G213+H213+I213</f>
        <v>2188.1084700000001</v>
      </c>
      <c r="F213" s="30">
        <v>729.32896000000005</v>
      </c>
      <c r="G213" s="30">
        <v>558.77950999999996</v>
      </c>
      <c r="H213" s="30">
        <v>450</v>
      </c>
      <c r="I213" s="30">
        <v>450</v>
      </c>
    </row>
    <row r="214" spans="2:9" ht="42.75" customHeight="1" thickBot="1" x14ac:dyDescent="0.3">
      <c r="B214" s="34"/>
      <c r="C214" s="45"/>
      <c r="D214" s="12" t="s">
        <v>42</v>
      </c>
      <c r="E214" s="33"/>
      <c r="F214" s="31"/>
      <c r="G214" s="31"/>
      <c r="H214" s="31"/>
      <c r="I214" s="31"/>
    </row>
    <row r="215" spans="2:9" ht="21.75" customHeight="1" x14ac:dyDescent="0.25">
      <c r="B215" s="34"/>
      <c r="C215" s="45"/>
      <c r="D215" s="11" t="s">
        <v>20</v>
      </c>
      <c r="E215" s="32">
        <f>F215+G215+H215+I215</f>
        <v>894.87315000000001</v>
      </c>
      <c r="F215" s="30">
        <v>530.04003</v>
      </c>
      <c r="G215" s="30">
        <v>364.83312000000001</v>
      </c>
      <c r="H215" s="30">
        <v>0</v>
      </c>
      <c r="I215" s="30">
        <v>0</v>
      </c>
    </row>
    <row r="216" spans="2:9" ht="40.5" customHeight="1" thickBot="1" x14ac:dyDescent="0.3">
      <c r="B216" s="34"/>
      <c r="C216" s="45"/>
      <c r="D216" s="12" t="s">
        <v>11</v>
      </c>
      <c r="E216" s="33"/>
      <c r="F216" s="31"/>
      <c r="G216" s="31"/>
      <c r="H216" s="31"/>
      <c r="I216" s="31"/>
    </row>
    <row r="217" spans="2:9" ht="21" customHeight="1" x14ac:dyDescent="0.25">
      <c r="B217" s="34"/>
      <c r="C217" s="45"/>
      <c r="D217" s="11" t="s">
        <v>20</v>
      </c>
      <c r="E217" s="32">
        <f>F217+G217+H217+I217</f>
        <v>442.64837999999997</v>
      </c>
      <c r="F217" s="30">
        <v>246.75101000000001</v>
      </c>
      <c r="G217" s="30">
        <v>195.89737</v>
      </c>
      <c r="H217" s="30">
        <v>0</v>
      </c>
      <c r="I217" s="30">
        <v>0</v>
      </c>
    </row>
    <row r="218" spans="2:9" ht="15.75" customHeight="1" thickBot="1" x14ac:dyDescent="0.3">
      <c r="B218" s="34"/>
      <c r="C218" s="45"/>
      <c r="D218" s="12" t="s">
        <v>13</v>
      </c>
      <c r="E218" s="33"/>
      <c r="F218" s="31"/>
      <c r="G218" s="31"/>
      <c r="H218" s="31"/>
      <c r="I218" s="31"/>
    </row>
    <row r="219" spans="2:9" ht="30" customHeight="1" thickBot="1" x14ac:dyDescent="0.3">
      <c r="B219" s="34"/>
      <c r="C219" s="45"/>
      <c r="D219" s="13" t="s">
        <v>21</v>
      </c>
      <c r="E219" s="9">
        <f>F219+G219+H219+I219</f>
        <v>0</v>
      </c>
      <c r="F219" s="14">
        <v>0</v>
      </c>
      <c r="G219" s="14">
        <v>0</v>
      </c>
      <c r="H219" s="14">
        <v>0</v>
      </c>
      <c r="I219" s="14">
        <v>0</v>
      </c>
    </row>
    <row r="220" spans="2:9" ht="16.5" customHeight="1" thickBot="1" x14ac:dyDescent="0.3">
      <c r="B220" s="34"/>
      <c r="C220" s="45"/>
      <c r="D220" s="12" t="s">
        <v>15</v>
      </c>
      <c r="E220" s="9">
        <f>F220+G220+H220+I220</f>
        <v>0</v>
      </c>
      <c r="F220" s="14">
        <v>0</v>
      </c>
      <c r="G220" s="14">
        <v>0</v>
      </c>
      <c r="H220" s="14">
        <v>0</v>
      </c>
      <c r="I220" s="14">
        <v>0</v>
      </c>
    </row>
    <row r="221" spans="2:9" ht="39" customHeight="1" thickBot="1" x14ac:dyDescent="0.3">
      <c r="B221" s="26"/>
      <c r="C221" s="46"/>
      <c r="D221" s="12" t="s">
        <v>16</v>
      </c>
      <c r="E221" s="9">
        <f>F221+G221+H221+I221</f>
        <v>0</v>
      </c>
      <c r="F221" s="14">
        <v>0</v>
      </c>
      <c r="G221" s="14">
        <v>0</v>
      </c>
      <c r="H221" s="14">
        <v>0</v>
      </c>
      <c r="I221" s="14">
        <v>0</v>
      </c>
    </row>
    <row r="222" spans="2:9" ht="22.5" customHeight="1" thickBot="1" x14ac:dyDescent="0.3">
      <c r="B222" s="25" t="s">
        <v>44</v>
      </c>
      <c r="C222" s="44" t="s">
        <v>45</v>
      </c>
      <c r="D222" s="8" t="s">
        <v>8</v>
      </c>
      <c r="E222" s="9">
        <f>F222+G222+H222+I222</f>
        <v>938.66699999999992</v>
      </c>
      <c r="F222" s="9">
        <f t="shared" ref="F222:I222" si="42">F223+F225+F227+F229+F230+F231</f>
        <v>203.56200000000001</v>
      </c>
      <c r="G222" s="9">
        <v>246.505</v>
      </c>
      <c r="H222" s="9">
        <f t="shared" si="42"/>
        <v>244.3</v>
      </c>
      <c r="I222" s="9">
        <f t="shared" si="42"/>
        <v>244.3</v>
      </c>
    </row>
    <row r="223" spans="2:9" ht="15" customHeight="1" x14ac:dyDescent="0.25">
      <c r="B223" s="34"/>
      <c r="C223" s="45"/>
      <c r="D223" s="11" t="s">
        <v>20</v>
      </c>
      <c r="E223" s="32">
        <f>F223+G223+H223+I223</f>
        <v>0</v>
      </c>
      <c r="F223" s="30">
        <v>0</v>
      </c>
      <c r="G223" s="30">
        <v>0</v>
      </c>
      <c r="H223" s="30">
        <v>0</v>
      </c>
      <c r="I223" s="30">
        <v>0</v>
      </c>
    </row>
    <row r="224" spans="2:9" ht="46.5" customHeight="1" thickBot="1" x14ac:dyDescent="0.3">
      <c r="B224" s="34"/>
      <c r="C224" s="45"/>
      <c r="D224" s="12" t="s">
        <v>42</v>
      </c>
      <c r="E224" s="33"/>
      <c r="F224" s="31"/>
      <c r="G224" s="31"/>
      <c r="H224" s="31"/>
      <c r="I224" s="31"/>
    </row>
    <row r="225" spans="2:10" ht="24" customHeight="1" x14ac:dyDescent="0.25">
      <c r="B225" s="34"/>
      <c r="C225" s="45"/>
      <c r="D225" s="11" t="s">
        <v>20</v>
      </c>
      <c r="E225" s="32">
        <f>F225+G225+H225+I225</f>
        <v>938.66699999999992</v>
      </c>
      <c r="F225" s="30">
        <v>203.56200000000001</v>
      </c>
      <c r="G225" s="30">
        <v>246.505</v>
      </c>
      <c r="H225" s="30">
        <v>244.3</v>
      </c>
      <c r="I225" s="30">
        <v>244.3</v>
      </c>
    </row>
    <row r="226" spans="2:10" ht="38.25" customHeight="1" thickBot="1" x14ac:dyDescent="0.3">
      <c r="B226" s="34"/>
      <c r="C226" s="45"/>
      <c r="D226" s="12" t="s">
        <v>11</v>
      </c>
      <c r="E226" s="33"/>
      <c r="F226" s="31"/>
      <c r="G226" s="31"/>
      <c r="H226" s="31"/>
      <c r="I226" s="31"/>
    </row>
    <row r="227" spans="2:10" ht="22.5" customHeight="1" x14ac:dyDescent="0.25">
      <c r="B227" s="34"/>
      <c r="C227" s="45"/>
      <c r="D227" s="11" t="s">
        <v>20</v>
      </c>
      <c r="E227" s="32">
        <f>F227+G227+H227+I227</f>
        <v>0</v>
      </c>
      <c r="F227" s="30">
        <v>0</v>
      </c>
      <c r="G227" s="30">
        <v>0</v>
      </c>
      <c r="H227" s="30">
        <v>0</v>
      </c>
      <c r="I227" s="32">
        <v>0</v>
      </c>
    </row>
    <row r="228" spans="2:10" ht="18" customHeight="1" thickBot="1" x14ac:dyDescent="0.3">
      <c r="B228" s="34"/>
      <c r="C228" s="45"/>
      <c r="D228" s="12" t="s">
        <v>13</v>
      </c>
      <c r="E228" s="33"/>
      <c r="F228" s="31"/>
      <c r="G228" s="31"/>
      <c r="H228" s="31"/>
      <c r="I228" s="33"/>
    </row>
    <row r="229" spans="2:10" ht="32.25" customHeight="1" thickBot="1" x14ac:dyDescent="0.3">
      <c r="B229" s="34"/>
      <c r="C229" s="45"/>
      <c r="D229" s="13" t="s">
        <v>21</v>
      </c>
      <c r="E229" s="9">
        <f>F229+G229+H229+I229</f>
        <v>0</v>
      </c>
      <c r="F229" s="14">
        <v>0</v>
      </c>
      <c r="G229" s="14">
        <v>0</v>
      </c>
      <c r="H229" s="14">
        <v>0</v>
      </c>
      <c r="I229" s="14">
        <v>0</v>
      </c>
    </row>
    <row r="230" spans="2:10" ht="13.5" customHeight="1" thickBot="1" x14ac:dyDescent="0.3">
      <c r="B230" s="34"/>
      <c r="C230" s="45"/>
      <c r="D230" s="12" t="s">
        <v>15</v>
      </c>
      <c r="E230" s="9">
        <f>F230+G230+H230+I230</f>
        <v>0</v>
      </c>
      <c r="F230" s="14">
        <v>0</v>
      </c>
      <c r="G230" s="14">
        <v>0</v>
      </c>
      <c r="H230" s="14">
        <v>0</v>
      </c>
      <c r="I230" s="14">
        <v>0</v>
      </c>
    </row>
    <row r="231" spans="2:10" ht="35.25" customHeight="1" thickBot="1" x14ac:dyDescent="0.3">
      <c r="B231" s="26"/>
      <c r="C231" s="46"/>
      <c r="D231" s="12" t="s">
        <v>16</v>
      </c>
      <c r="E231" s="9">
        <f>F231+G231+H231+I231</f>
        <v>0</v>
      </c>
      <c r="F231" s="14">
        <v>0</v>
      </c>
      <c r="G231" s="14">
        <v>0</v>
      </c>
      <c r="H231" s="14">
        <v>0</v>
      </c>
      <c r="I231" s="14">
        <v>0</v>
      </c>
    </row>
    <row r="232" spans="2:10" ht="16.5" customHeight="1" thickBot="1" x14ac:dyDescent="0.3">
      <c r="B232" s="25" t="s">
        <v>83</v>
      </c>
      <c r="C232" s="27" t="s">
        <v>86</v>
      </c>
      <c r="D232" s="12" t="s">
        <v>8</v>
      </c>
      <c r="E232" s="9">
        <f>SUM(F232:I232)</f>
        <v>0</v>
      </c>
      <c r="F232" s="14">
        <f>F233</f>
        <v>0</v>
      </c>
      <c r="G232" s="14">
        <f t="shared" ref="G232:I232" si="43">G233</f>
        <v>0</v>
      </c>
      <c r="H232" s="14">
        <f t="shared" si="43"/>
        <v>0</v>
      </c>
      <c r="I232" s="14">
        <f t="shared" si="43"/>
        <v>0</v>
      </c>
    </row>
    <row r="233" spans="2:10" ht="97.5" customHeight="1" thickBot="1" x14ac:dyDescent="0.3">
      <c r="B233" s="26"/>
      <c r="C233" s="28"/>
      <c r="D233" s="12" t="s">
        <v>84</v>
      </c>
      <c r="E233" s="9">
        <v>0</v>
      </c>
      <c r="F233" s="14">
        <v>0</v>
      </c>
      <c r="G233" s="14">
        <v>0</v>
      </c>
      <c r="H233" s="14">
        <v>0</v>
      </c>
      <c r="I233" s="19">
        <v>0</v>
      </c>
      <c r="J233" s="20"/>
    </row>
    <row r="234" spans="2:10" ht="22.5" customHeight="1" thickBot="1" x14ac:dyDescent="0.3">
      <c r="B234" s="25" t="s">
        <v>62</v>
      </c>
      <c r="C234" s="27" t="s">
        <v>46</v>
      </c>
      <c r="D234" s="8" t="s">
        <v>8</v>
      </c>
      <c r="E234" s="9">
        <f>F234+G234+H234+I234</f>
        <v>1294048.0881299998</v>
      </c>
      <c r="F234" s="9">
        <f t="shared" ref="F234:I234" si="44">F235+F237+F239+F241+F242+F243</f>
        <v>637313.49549999996</v>
      </c>
      <c r="G234" s="21">
        <f>G235+G237+G239+G241+G242+G243</f>
        <v>633755.96088000003</v>
      </c>
      <c r="H234" s="9">
        <f>H235+H237+H239+H241+H242+H243</f>
        <v>22978.63175</v>
      </c>
      <c r="I234" s="22">
        <f t="shared" si="44"/>
        <v>0</v>
      </c>
      <c r="J234" s="20"/>
    </row>
    <row r="235" spans="2:10" ht="27.75" customHeight="1" x14ac:dyDescent="0.25">
      <c r="B235" s="34"/>
      <c r="C235" s="29"/>
      <c r="D235" s="11" t="s">
        <v>20</v>
      </c>
      <c r="E235" s="32">
        <f>F235+G235+H235+I235</f>
        <v>12052.538809999998</v>
      </c>
      <c r="F235" s="30">
        <v>6086.3365100000001</v>
      </c>
      <c r="G235" s="55">
        <f>5448.53061+15</f>
        <v>5463.5306099999998</v>
      </c>
      <c r="H235" s="30">
        <v>502.67169000000001</v>
      </c>
      <c r="I235" s="53">
        <v>0</v>
      </c>
      <c r="J235" s="20"/>
    </row>
    <row r="236" spans="2:10" ht="39" thickBot="1" x14ac:dyDescent="0.3">
      <c r="B236" s="34"/>
      <c r="C236" s="29"/>
      <c r="D236" s="12" t="s">
        <v>42</v>
      </c>
      <c r="E236" s="33"/>
      <c r="F236" s="31"/>
      <c r="G236" s="56"/>
      <c r="H236" s="31"/>
      <c r="I236" s="54"/>
      <c r="J236" s="20"/>
    </row>
    <row r="237" spans="2:10" ht="22.5" customHeight="1" x14ac:dyDescent="0.25">
      <c r="B237" s="34"/>
      <c r="C237" s="29"/>
      <c r="D237" s="11" t="s">
        <v>20</v>
      </c>
      <c r="E237" s="32">
        <f>F237+G237+H237+I237</f>
        <v>235120.75005</v>
      </c>
      <c r="F237" s="30">
        <v>109789.81907</v>
      </c>
      <c r="G237" s="55">
        <v>124422.81138</v>
      </c>
      <c r="H237" s="30">
        <v>908.11959999999999</v>
      </c>
      <c r="I237" s="53">
        <v>0</v>
      </c>
      <c r="J237" s="20"/>
    </row>
    <row r="238" spans="2:10" ht="39" thickBot="1" x14ac:dyDescent="0.3">
      <c r="B238" s="34"/>
      <c r="C238" s="29"/>
      <c r="D238" s="7" t="s">
        <v>11</v>
      </c>
      <c r="E238" s="33"/>
      <c r="F238" s="31"/>
      <c r="G238" s="56"/>
      <c r="H238" s="31"/>
      <c r="I238" s="54"/>
      <c r="J238" s="24">
        <f>G235+G237+G241</f>
        <v>633755.96088000003</v>
      </c>
    </row>
    <row r="239" spans="2:10" ht="23.25" customHeight="1" x14ac:dyDescent="0.25">
      <c r="B239" s="34"/>
      <c r="C239" s="29"/>
      <c r="D239" s="11" t="s">
        <v>20</v>
      </c>
      <c r="E239" s="32">
        <f>F239+G239+H239+I239</f>
        <v>0</v>
      </c>
      <c r="F239" s="30">
        <v>0</v>
      </c>
      <c r="G239" s="55"/>
      <c r="H239" s="30">
        <v>0</v>
      </c>
      <c r="I239" s="57">
        <v>0</v>
      </c>
      <c r="J239" s="20"/>
    </row>
    <row r="240" spans="2:10" ht="15.75" thickBot="1" x14ac:dyDescent="0.3">
      <c r="B240" s="34"/>
      <c r="C240" s="29"/>
      <c r="D240" s="12" t="s">
        <v>13</v>
      </c>
      <c r="E240" s="33"/>
      <c r="F240" s="31"/>
      <c r="G240" s="56"/>
      <c r="H240" s="31"/>
      <c r="I240" s="58"/>
      <c r="J240" s="20"/>
    </row>
    <row r="241" spans="2:10" ht="39" thickBot="1" x14ac:dyDescent="0.3">
      <c r="B241" s="34"/>
      <c r="C241" s="29"/>
      <c r="D241" s="13" t="s">
        <v>14</v>
      </c>
      <c r="E241" s="9">
        <f>F241+G241+H241+I241</f>
        <v>1046874.79927</v>
      </c>
      <c r="F241" s="14">
        <v>521437.33992</v>
      </c>
      <c r="G241" s="23">
        <v>503869.61888999998</v>
      </c>
      <c r="H241" s="14">
        <v>21567.840459999999</v>
      </c>
      <c r="I241" s="19">
        <v>0</v>
      </c>
      <c r="J241" s="20"/>
    </row>
    <row r="242" spans="2:10" ht="16.5" thickBot="1" x14ac:dyDescent="0.3">
      <c r="B242" s="34"/>
      <c r="C242" s="29"/>
      <c r="D242" s="12" t="s">
        <v>15</v>
      </c>
      <c r="E242" s="9">
        <f>F242+G242+H242+I242</f>
        <v>0</v>
      </c>
      <c r="F242" s="14">
        <v>0</v>
      </c>
      <c r="G242" s="14">
        <v>0</v>
      </c>
      <c r="H242" s="14">
        <v>0</v>
      </c>
      <c r="I242" s="19">
        <v>0</v>
      </c>
      <c r="J242" s="20"/>
    </row>
    <row r="243" spans="2:10" ht="26.25" thickBot="1" x14ac:dyDescent="0.3">
      <c r="B243" s="26"/>
      <c r="C243" s="28"/>
      <c r="D243" s="12" t="s">
        <v>16</v>
      </c>
      <c r="E243" s="9">
        <f>F243+G243+H243+I243</f>
        <v>0</v>
      </c>
      <c r="F243" s="14">
        <v>0</v>
      </c>
      <c r="G243" s="14">
        <v>0</v>
      </c>
      <c r="H243" s="14">
        <v>0</v>
      </c>
      <c r="I243" s="19">
        <v>0</v>
      </c>
      <c r="J243" s="20"/>
    </row>
    <row r="244" spans="2:10" ht="16.5" thickBot="1" x14ac:dyDescent="0.3">
      <c r="B244" s="25" t="s">
        <v>61</v>
      </c>
      <c r="C244" s="27" t="s">
        <v>47</v>
      </c>
      <c r="D244" s="8" t="s">
        <v>8</v>
      </c>
      <c r="E244" s="9">
        <f>F244+G244+H244+I244</f>
        <v>1441.769</v>
      </c>
      <c r="F244" s="9">
        <f t="shared" ref="F244:I244" si="45">F245+F247+F249+F251+F252+F253</f>
        <v>357.53899999999999</v>
      </c>
      <c r="G244" s="9">
        <v>488.63</v>
      </c>
      <c r="H244" s="9">
        <f t="shared" si="45"/>
        <v>297.8</v>
      </c>
      <c r="I244" s="22">
        <f t="shared" si="45"/>
        <v>297.8</v>
      </c>
      <c r="J244" s="24">
        <f>G244</f>
        <v>488.63</v>
      </c>
    </row>
    <row r="245" spans="2:10" ht="27" customHeight="1" x14ac:dyDescent="0.25">
      <c r="B245" s="34"/>
      <c r="C245" s="29"/>
      <c r="D245" s="11" t="s">
        <v>20</v>
      </c>
      <c r="E245" s="32">
        <f>F245+G245+H245+I245</f>
        <v>0</v>
      </c>
      <c r="F245" s="30">
        <v>0</v>
      </c>
      <c r="G245" s="30">
        <v>0</v>
      </c>
      <c r="H245" s="30">
        <v>0</v>
      </c>
      <c r="I245" s="53">
        <v>0</v>
      </c>
      <c r="J245" s="20"/>
    </row>
    <row r="246" spans="2:10" ht="39" thickBot="1" x14ac:dyDescent="0.3">
      <c r="B246" s="34"/>
      <c r="C246" s="29"/>
      <c r="D246" s="12" t="s">
        <v>19</v>
      </c>
      <c r="E246" s="33"/>
      <c r="F246" s="31"/>
      <c r="G246" s="31"/>
      <c r="H246" s="31"/>
      <c r="I246" s="31"/>
    </row>
    <row r="247" spans="2:10" ht="24" customHeight="1" x14ac:dyDescent="0.25">
      <c r="B247" s="34"/>
      <c r="C247" s="29"/>
      <c r="D247" s="11" t="s">
        <v>20</v>
      </c>
      <c r="E247" s="32">
        <f>F247+G247+H247+I247</f>
        <v>1441.769</v>
      </c>
      <c r="F247" s="30">
        <v>357.53899999999999</v>
      </c>
      <c r="G247" s="30">
        <v>488.63</v>
      </c>
      <c r="H247" s="30">
        <v>297.8</v>
      </c>
      <c r="I247" s="30">
        <v>297.8</v>
      </c>
    </row>
    <row r="248" spans="2:10" ht="39" thickBot="1" x14ac:dyDescent="0.3">
      <c r="B248" s="34"/>
      <c r="C248" s="29"/>
      <c r="D248" s="7" t="s">
        <v>11</v>
      </c>
      <c r="E248" s="33"/>
      <c r="F248" s="31"/>
      <c r="G248" s="31"/>
      <c r="H248" s="31"/>
      <c r="I248" s="31"/>
    </row>
    <row r="249" spans="2:10" ht="25.5" customHeight="1" x14ac:dyDescent="0.25">
      <c r="B249" s="34"/>
      <c r="C249" s="29"/>
      <c r="D249" s="11" t="s">
        <v>20</v>
      </c>
      <c r="E249" s="32">
        <f>F249+G249+H249+I249</f>
        <v>0</v>
      </c>
      <c r="F249" s="30">
        <v>0</v>
      </c>
      <c r="G249" s="30">
        <v>0</v>
      </c>
      <c r="H249" s="30">
        <v>0</v>
      </c>
      <c r="I249" s="30">
        <v>0</v>
      </c>
    </row>
    <row r="250" spans="2:10" ht="20.25" customHeight="1" thickBot="1" x14ac:dyDescent="0.3">
      <c r="B250" s="34"/>
      <c r="C250" s="29"/>
      <c r="D250" s="12" t="s">
        <v>13</v>
      </c>
      <c r="E250" s="33"/>
      <c r="F250" s="31"/>
      <c r="G250" s="31"/>
      <c r="H250" s="31"/>
      <c r="I250" s="31"/>
    </row>
    <row r="251" spans="2:10" ht="33" customHeight="1" thickBot="1" x14ac:dyDescent="0.3">
      <c r="B251" s="34"/>
      <c r="C251" s="29"/>
      <c r="D251" s="13" t="s">
        <v>21</v>
      </c>
      <c r="E251" s="9">
        <f>F251+G251+H251+I251</f>
        <v>0</v>
      </c>
      <c r="F251" s="14">
        <v>0</v>
      </c>
      <c r="G251" s="14">
        <v>0</v>
      </c>
      <c r="H251" s="14">
        <v>0</v>
      </c>
      <c r="I251" s="14">
        <v>0</v>
      </c>
    </row>
    <row r="252" spans="2:10" ht="20.25" customHeight="1" thickBot="1" x14ac:dyDescent="0.3">
      <c r="B252" s="34"/>
      <c r="C252" s="29"/>
      <c r="D252" s="12" t="s">
        <v>15</v>
      </c>
      <c r="E252" s="9">
        <f>F252+G252+H252+I252</f>
        <v>0</v>
      </c>
      <c r="F252" s="14">
        <v>0</v>
      </c>
      <c r="G252" s="14">
        <v>0</v>
      </c>
      <c r="H252" s="14">
        <v>0</v>
      </c>
      <c r="I252" s="14">
        <v>0</v>
      </c>
    </row>
    <row r="253" spans="2:10" ht="38.25" customHeight="1" thickBot="1" x14ac:dyDescent="0.3">
      <c r="B253" s="26"/>
      <c r="C253" s="28"/>
      <c r="D253" s="12" t="s">
        <v>16</v>
      </c>
      <c r="E253" s="9">
        <f>F253+G253+H253+I253</f>
        <v>0</v>
      </c>
      <c r="F253" s="14">
        <v>0</v>
      </c>
      <c r="G253" s="14">
        <v>0</v>
      </c>
      <c r="H253" s="14">
        <v>0</v>
      </c>
      <c r="I253" s="14"/>
    </row>
    <row r="254" spans="2:10" ht="16.5" thickBot="1" x14ac:dyDescent="0.3">
      <c r="B254" s="25" t="s">
        <v>48</v>
      </c>
      <c r="C254" s="25" t="s">
        <v>49</v>
      </c>
      <c r="D254" s="8" t="s">
        <v>8</v>
      </c>
      <c r="E254" s="9">
        <f>F254+G254+H254+I254</f>
        <v>1872.0917100000001</v>
      </c>
      <c r="F254" s="9">
        <f t="shared" ref="F254:I254" si="46">F255+F257+F259+F261+F262+F263</f>
        <v>1351.7049000000002</v>
      </c>
      <c r="G254" s="9">
        <f t="shared" si="46"/>
        <v>520.38680999999997</v>
      </c>
      <c r="H254" s="9">
        <f t="shared" si="46"/>
        <v>0</v>
      </c>
      <c r="I254" s="9">
        <f t="shared" si="46"/>
        <v>0</v>
      </c>
      <c r="J254" s="10">
        <f>G254</f>
        <v>520.38680999999997</v>
      </c>
    </row>
    <row r="255" spans="2:10" ht="24.75" customHeight="1" x14ac:dyDescent="0.25">
      <c r="B255" s="34"/>
      <c r="C255" s="34"/>
      <c r="D255" s="11" t="s">
        <v>20</v>
      </c>
      <c r="E255" s="32">
        <f t="shared" ref="E255:E259" si="47">F255+G255+H255+I255</f>
        <v>1872.0917100000001</v>
      </c>
      <c r="F255" s="30">
        <f t="shared" ref="F255:I255" si="48">F265</f>
        <v>1351.7049000000002</v>
      </c>
      <c r="G255" s="30">
        <f t="shared" si="48"/>
        <v>520.38680999999997</v>
      </c>
      <c r="H255" s="30">
        <f t="shared" si="48"/>
        <v>0</v>
      </c>
      <c r="I255" s="30">
        <f t="shared" si="48"/>
        <v>0</v>
      </c>
    </row>
    <row r="256" spans="2:10" ht="49.5" customHeight="1" thickBot="1" x14ac:dyDescent="0.3">
      <c r="B256" s="34"/>
      <c r="C256" s="34"/>
      <c r="D256" s="12" t="s">
        <v>42</v>
      </c>
      <c r="E256" s="33"/>
      <c r="F256" s="31"/>
      <c r="G256" s="31"/>
      <c r="H256" s="31"/>
      <c r="I256" s="31"/>
    </row>
    <row r="257" spans="2:9" ht="21" customHeight="1" x14ac:dyDescent="0.25">
      <c r="B257" s="34"/>
      <c r="C257" s="34"/>
      <c r="D257" s="11" t="s">
        <v>20</v>
      </c>
      <c r="E257" s="32">
        <f t="shared" si="47"/>
        <v>0</v>
      </c>
      <c r="F257" s="30">
        <f t="shared" ref="F257:I257" si="49">F267</f>
        <v>0</v>
      </c>
      <c r="G257" s="30">
        <f t="shared" si="49"/>
        <v>0</v>
      </c>
      <c r="H257" s="30">
        <f t="shared" si="49"/>
        <v>0</v>
      </c>
      <c r="I257" s="30">
        <f t="shared" si="49"/>
        <v>0</v>
      </c>
    </row>
    <row r="258" spans="2:9" ht="44.25" customHeight="1" thickBot="1" x14ac:dyDescent="0.3">
      <c r="B258" s="34"/>
      <c r="C258" s="34"/>
      <c r="D258" s="12" t="s">
        <v>11</v>
      </c>
      <c r="E258" s="33"/>
      <c r="F258" s="31"/>
      <c r="G258" s="31"/>
      <c r="H258" s="31"/>
      <c r="I258" s="31"/>
    </row>
    <row r="259" spans="2:9" ht="23.25" customHeight="1" x14ac:dyDescent="0.25">
      <c r="B259" s="34"/>
      <c r="C259" s="34"/>
      <c r="D259" s="11" t="s">
        <v>20</v>
      </c>
      <c r="E259" s="32">
        <f t="shared" si="47"/>
        <v>0</v>
      </c>
      <c r="F259" s="30">
        <f t="shared" ref="F259:I259" si="50">F269</f>
        <v>0</v>
      </c>
      <c r="G259" s="30">
        <f t="shared" si="50"/>
        <v>0</v>
      </c>
      <c r="H259" s="30">
        <f t="shared" si="50"/>
        <v>0</v>
      </c>
      <c r="I259" s="30">
        <f t="shared" si="50"/>
        <v>0</v>
      </c>
    </row>
    <row r="260" spans="2:9" ht="18.75" customHeight="1" thickBot="1" x14ac:dyDescent="0.3">
      <c r="B260" s="34"/>
      <c r="C260" s="34"/>
      <c r="D260" s="12" t="s">
        <v>13</v>
      </c>
      <c r="E260" s="33"/>
      <c r="F260" s="31"/>
      <c r="G260" s="31"/>
      <c r="H260" s="31"/>
      <c r="I260" s="31"/>
    </row>
    <row r="261" spans="2:9" ht="33" customHeight="1" thickBot="1" x14ac:dyDescent="0.3">
      <c r="B261" s="34"/>
      <c r="C261" s="34"/>
      <c r="D261" s="13" t="s">
        <v>21</v>
      </c>
      <c r="E261" s="9">
        <f>F261+G261+H261+I261</f>
        <v>0</v>
      </c>
      <c r="F261" s="14">
        <f t="shared" ref="F261:I261" si="51">F271</f>
        <v>0</v>
      </c>
      <c r="G261" s="14">
        <f t="shared" si="51"/>
        <v>0</v>
      </c>
      <c r="H261" s="14">
        <f t="shared" si="51"/>
        <v>0</v>
      </c>
      <c r="I261" s="14">
        <f t="shared" si="51"/>
        <v>0</v>
      </c>
    </row>
    <row r="262" spans="2:9" ht="16.5" thickBot="1" x14ac:dyDescent="0.3">
      <c r="B262" s="34"/>
      <c r="C262" s="34"/>
      <c r="D262" s="12" t="s">
        <v>15</v>
      </c>
      <c r="E262" s="9">
        <f>F262+G262+H262+I262</f>
        <v>0</v>
      </c>
      <c r="F262" s="14">
        <f t="shared" ref="F262:I262" si="52">F272</f>
        <v>0</v>
      </c>
      <c r="G262" s="14">
        <f t="shared" si="52"/>
        <v>0</v>
      </c>
      <c r="H262" s="14">
        <f t="shared" si="52"/>
        <v>0</v>
      </c>
      <c r="I262" s="14">
        <f t="shared" si="52"/>
        <v>0</v>
      </c>
    </row>
    <row r="263" spans="2:9" ht="35.25" customHeight="1" thickBot="1" x14ac:dyDescent="0.3">
      <c r="B263" s="26"/>
      <c r="C263" s="26"/>
      <c r="D263" s="12" t="s">
        <v>16</v>
      </c>
      <c r="E263" s="9">
        <f>F263+G263+H263+I263</f>
        <v>0</v>
      </c>
      <c r="F263" s="14">
        <f t="shared" ref="F263:I263" si="53">F273</f>
        <v>0</v>
      </c>
      <c r="G263" s="14">
        <f t="shared" si="53"/>
        <v>0</v>
      </c>
      <c r="H263" s="14">
        <f t="shared" si="53"/>
        <v>0</v>
      </c>
      <c r="I263" s="14">
        <f t="shared" si="53"/>
        <v>0</v>
      </c>
    </row>
    <row r="264" spans="2:9" ht="16.5" thickBot="1" x14ac:dyDescent="0.3">
      <c r="B264" s="50" t="s">
        <v>50</v>
      </c>
      <c r="C264" s="50" t="s">
        <v>51</v>
      </c>
      <c r="D264" s="8" t="s">
        <v>8</v>
      </c>
      <c r="E264" s="9">
        <f>F264+G264+H264+I264</f>
        <v>1872.0917100000001</v>
      </c>
      <c r="F264" s="9">
        <f t="shared" ref="F264:I264" si="54">F265+F267+F269+F271+F272+F273</f>
        <v>1351.7049000000002</v>
      </c>
      <c r="G264" s="9">
        <f t="shared" si="54"/>
        <v>520.38680999999997</v>
      </c>
      <c r="H264" s="9">
        <f t="shared" si="54"/>
        <v>0</v>
      </c>
      <c r="I264" s="9">
        <f t="shared" si="54"/>
        <v>0</v>
      </c>
    </row>
    <row r="265" spans="2:9" ht="27.75" customHeight="1" x14ac:dyDescent="0.25">
      <c r="B265" s="51"/>
      <c r="C265" s="51"/>
      <c r="D265" s="11" t="s">
        <v>20</v>
      </c>
      <c r="E265" s="32">
        <f>F265+G265+H265+I265</f>
        <v>1872.0917100000001</v>
      </c>
      <c r="F265" s="30">
        <f>1508.255-179.5501+23</f>
        <v>1351.7049000000002</v>
      </c>
      <c r="G265" s="30">
        <v>520.38680999999997</v>
      </c>
      <c r="H265" s="30">
        <v>0</v>
      </c>
      <c r="I265" s="30">
        <v>0</v>
      </c>
    </row>
    <row r="266" spans="2:9" ht="47.25" customHeight="1" thickBot="1" x14ac:dyDescent="0.3">
      <c r="B266" s="51"/>
      <c r="C266" s="51"/>
      <c r="D266" s="12" t="s">
        <v>42</v>
      </c>
      <c r="E266" s="33"/>
      <c r="F266" s="31"/>
      <c r="G266" s="31"/>
      <c r="H266" s="31"/>
      <c r="I266" s="31"/>
    </row>
    <row r="267" spans="2:9" ht="26.25" customHeight="1" x14ac:dyDescent="0.25">
      <c r="B267" s="51"/>
      <c r="C267" s="51"/>
      <c r="D267" s="11" t="s">
        <v>20</v>
      </c>
      <c r="E267" s="32">
        <f>F267+G267+H267+I267</f>
        <v>0</v>
      </c>
      <c r="F267" s="30">
        <v>0</v>
      </c>
      <c r="G267" s="30">
        <v>0</v>
      </c>
      <c r="H267" s="30">
        <v>0</v>
      </c>
      <c r="I267" s="30">
        <v>0</v>
      </c>
    </row>
    <row r="268" spans="2:9" ht="46.5" customHeight="1" thickBot="1" x14ac:dyDescent="0.3">
      <c r="B268" s="51"/>
      <c r="C268" s="51"/>
      <c r="D268" s="12" t="s">
        <v>11</v>
      </c>
      <c r="E268" s="33"/>
      <c r="F268" s="31"/>
      <c r="G268" s="31"/>
      <c r="H268" s="31"/>
      <c r="I268" s="31"/>
    </row>
    <row r="269" spans="2:9" ht="24.75" customHeight="1" x14ac:dyDescent="0.25">
      <c r="B269" s="51"/>
      <c r="C269" s="51"/>
      <c r="D269" s="11" t="s">
        <v>20</v>
      </c>
      <c r="E269" s="32">
        <f>F269+G269+H269+I269</f>
        <v>0</v>
      </c>
      <c r="F269" s="30">
        <v>0</v>
      </c>
      <c r="G269" s="30">
        <v>0</v>
      </c>
      <c r="H269" s="30">
        <v>0</v>
      </c>
      <c r="I269" s="30">
        <v>0</v>
      </c>
    </row>
    <row r="270" spans="2:9" ht="18" customHeight="1" thickBot="1" x14ac:dyDescent="0.3">
      <c r="B270" s="51"/>
      <c r="C270" s="51"/>
      <c r="D270" s="12" t="s">
        <v>13</v>
      </c>
      <c r="E270" s="33"/>
      <c r="F270" s="31"/>
      <c r="G270" s="31"/>
      <c r="H270" s="31"/>
      <c r="I270" s="31"/>
    </row>
    <row r="271" spans="2:9" ht="27" customHeight="1" thickBot="1" x14ac:dyDescent="0.3">
      <c r="B271" s="51"/>
      <c r="C271" s="51"/>
      <c r="D271" s="13" t="s">
        <v>21</v>
      </c>
      <c r="E271" s="9">
        <f>F271+G271+H271+I271</f>
        <v>0</v>
      </c>
      <c r="F271" s="14">
        <v>0</v>
      </c>
      <c r="G271" s="14">
        <v>0</v>
      </c>
      <c r="H271" s="14">
        <v>0</v>
      </c>
      <c r="I271" s="14">
        <v>0</v>
      </c>
    </row>
    <row r="272" spans="2:9" ht="20.25" customHeight="1" thickBot="1" x14ac:dyDescent="0.3">
      <c r="B272" s="51"/>
      <c r="C272" s="51"/>
      <c r="D272" s="12" t="s">
        <v>15</v>
      </c>
      <c r="E272" s="9">
        <f>F272+G272+H272+I272</f>
        <v>0</v>
      </c>
      <c r="F272" s="14">
        <v>0</v>
      </c>
      <c r="G272" s="14">
        <v>0</v>
      </c>
      <c r="H272" s="14">
        <v>0</v>
      </c>
      <c r="I272" s="14">
        <v>0</v>
      </c>
    </row>
    <row r="273" spans="2:9" ht="33.75" customHeight="1" thickBot="1" x14ac:dyDescent="0.3">
      <c r="B273" s="52"/>
      <c r="C273" s="52"/>
      <c r="D273" s="12" t="s">
        <v>16</v>
      </c>
      <c r="E273" s="9">
        <f>F273+G273+H273+I273</f>
        <v>0</v>
      </c>
      <c r="F273" s="14">
        <v>0</v>
      </c>
      <c r="G273" s="14">
        <v>0</v>
      </c>
      <c r="H273" s="14">
        <v>0</v>
      </c>
      <c r="I273" s="14">
        <v>0</v>
      </c>
    </row>
    <row r="274" spans="2:9" ht="16.5" thickBot="1" x14ac:dyDescent="0.3">
      <c r="B274" s="50" t="s">
        <v>52</v>
      </c>
      <c r="C274" s="35" t="s">
        <v>53</v>
      </c>
      <c r="D274" s="8" t="s">
        <v>8</v>
      </c>
      <c r="E274" s="9">
        <f>F274+G274+H274+I274</f>
        <v>2734.5695000000001</v>
      </c>
      <c r="F274" s="14">
        <f t="shared" ref="F274:I274" si="55">F275+F277+F279+F281+F282+F283</f>
        <v>0</v>
      </c>
      <c r="G274" s="14">
        <f>G275+G277+G279+G281+G282+G283</f>
        <v>961.56949999999995</v>
      </c>
      <c r="H274" s="14">
        <f t="shared" si="55"/>
        <v>880</v>
      </c>
      <c r="I274" s="14">
        <f t="shared" si="55"/>
        <v>893</v>
      </c>
    </row>
    <row r="275" spans="2:9" ht="24.75" customHeight="1" x14ac:dyDescent="0.25">
      <c r="B275" s="51"/>
      <c r="C275" s="36"/>
      <c r="D275" s="11" t="s">
        <v>20</v>
      </c>
      <c r="E275" s="32">
        <f>F275+G275+H275+I275</f>
        <v>2734.5695000000001</v>
      </c>
      <c r="F275" s="30">
        <f>F285+F305</f>
        <v>0</v>
      </c>
      <c r="G275" s="30">
        <f>G285+G305</f>
        <v>961.56949999999995</v>
      </c>
      <c r="H275" s="30">
        <f>H285+H305</f>
        <v>880</v>
      </c>
      <c r="I275" s="30">
        <f>I285+I305</f>
        <v>893</v>
      </c>
    </row>
    <row r="276" spans="2:9" ht="51" customHeight="1" thickBot="1" x14ac:dyDescent="0.3">
      <c r="B276" s="51"/>
      <c r="C276" s="36"/>
      <c r="D276" s="12" t="s">
        <v>19</v>
      </c>
      <c r="E276" s="33"/>
      <c r="F276" s="31"/>
      <c r="G276" s="31"/>
      <c r="H276" s="31"/>
      <c r="I276" s="31"/>
    </row>
    <row r="277" spans="2:9" ht="25.5" customHeight="1" x14ac:dyDescent="0.25">
      <c r="B277" s="51"/>
      <c r="C277" s="36"/>
      <c r="D277" s="11" t="s">
        <v>20</v>
      </c>
      <c r="E277" s="32">
        <f t="shared" ref="E277:E279" si="56">F277+G277+H277+I277</f>
        <v>0</v>
      </c>
      <c r="F277" s="30">
        <f>F287+F307</f>
        <v>0</v>
      </c>
      <c r="G277" s="30">
        <f>G287+G307</f>
        <v>0</v>
      </c>
      <c r="H277" s="30">
        <f>H287+H307</f>
        <v>0</v>
      </c>
      <c r="I277" s="30">
        <f>I287+I307</f>
        <v>0</v>
      </c>
    </row>
    <row r="278" spans="2:9" ht="35.25" customHeight="1" thickBot="1" x14ac:dyDescent="0.3">
      <c r="B278" s="51"/>
      <c r="C278" s="36"/>
      <c r="D278" s="7" t="s">
        <v>11</v>
      </c>
      <c r="E278" s="33"/>
      <c r="F278" s="31"/>
      <c r="G278" s="31"/>
      <c r="H278" s="31"/>
      <c r="I278" s="31"/>
    </row>
    <row r="279" spans="2:9" ht="27" customHeight="1" x14ac:dyDescent="0.25">
      <c r="B279" s="51"/>
      <c r="C279" s="36"/>
      <c r="D279" s="11" t="s">
        <v>20</v>
      </c>
      <c r="E279" s="32">
        <f t="shared" si="56"/>
        <v>0</v>
      </c>
      <c r="F279" s="30">
        <f>F289+F309</f>
        <v>0</v>
      </c>
      <c r="G279" s="30">
        <f>G289+G309</f>
        <v>0</v>
      </c>
      <c r="H279" s="30">
        <f>H289+H309</f>
        <v>0</v>
      </c>
      <c r="I279" s="30">
        <f>I289+I309</f>
        <v>0</v>
      </c>
    </row>
    <row r="280" spans="2:9" ht="15.75" customHeight="1" thickBot="1" x14ac:dyDescent="0.3">
      <c r="B280" s="51"/>
      <c r="C280" s="36"/>
      <c r="D280" s="12" t="s">
        <v>13</v>
      </c>
      <c r="E280" s="33"/>
      <c r="F280" s="31"/>
      <c r="G280" s="31"/>
      <c r="H280" s="31"/>
      <c r="I280" s="31"/>
    </row>
    <row r="281" spans="2:9" ht="32.25" customHeight="1" thickBot="1" x14ac:dyDescent="0.3">
      <c r="B281" s="51"/>
      <c r="C281" s="36"/>
      <c r="D281" s="13" t="s">
        <v>21</v>
      </c>
      <c r="E281" s="9">
        <f>F281+G281+H281+I281</f>
        <v>0</v>
      </c>
      <c r="F281" s="14">
        <f>F291+F311</f>
        <v>0</v>
      </c>
      <c r="G281" s="14">
        <f>G291+G311</f>
        <v>0</v>
      </c>
      <c r="H281" s="14">
        <f>H291+H311</f>
        <v>0</v>
      </c>
      <c r="I281" s="14">
        <f>I291+I311</f>
        <v>0</v>
      </c>
    </row>
    <row r="282" spans="2:9" ht="24" customHeight="1" thickBot="1" x14ac:dyDescent="0.3">
      <c r="B282" s="51"/>
      <c r="C282" s="36"/>
      <c r="D282" s="12" t="s">
        <v>15</v>
      </c>
      <c r="E282" s="9">
        <f>F282+G282+H282+I282</f>
        <v>0</v>
      </c>
      <c r="F282" s="14">
        <f>F311</f>
        <v>0</v>
      </c>
      <c r="G282" s="14">
        <f t="shared" ref="G282:I283" si="57">G292+G312</f>
        <v>0</v>
      </c>
      <c r="H282" s="14">
        <f t="shared" si="57"/>
        <v>0</v>
      </c>
      <c r="I282" s="14">
        <f t="shared" si="57"/>
        <v>0</v>
      </c>
    </row>
    <row r="283" spans="2:9" ht="26.25" thickBot="1" x14ac:dyDescent="0.3">
      <c r="B283" s="52"/>
      <c r="C283" s="37"/>
      <c r="D283" s="12" t="s">
        <v>16</v>
      </c>
      <c r="E283" s="9">
        <f>F283+G283+H283+I283</f>
        <v>0</v>
      </c>
      <c r="F283" s="14">
        <f>F293+F313</f>
        <v>0</v>
      </c>
      <c r="G283" s="14">
        <f t="shared" si="57"/>
        <v>0</v>
      </c>
      <c r="H283" s="14">
        <f t="shared" si="57"/>
        <v>0</v>
      </c>
      <c r="I283" s="14">
        <f t="shared" si="57"/>
        <v>0</v>
      </c>
    </row>
    <row r="284" spans="2:9" ht="16.5" thickBot="1" x14ac:dyDescent="0.3">
      <c r="B284" s="25" t="s">
        <v>71</v>
      </c>
      <c r="C284" s="35" t="s">
        <v>54</v>
      </c>
      <c r="D284" s="8" t="s">
        <v>8</v>
      </c>
      <c r="E284" s="9">
        <f>F284+G284+H284+I284</f>
        <v>56.569499999999998</v>
      </c>
      <c r="F284" s="14">
        <f t="shared" ref="F284:I284" si="58">F285+F287+F289+F291+F292+F293</f>
        <v>0</v>
      </c>
      <c r="G284" s="14">
        <f>G285+G287+G289+G291+G292+G293</f>
        <v>56.569499999999998</v>
      </c>
      <c r="H284" s="14">
        <f t="shared" si="58"/>
        <v>0</v>
      </c>
      <c r="I284" s="14">
        <f t="shared" si="58"/>
        <v>0</v>
      </c>
    </row>
    <row r="285" spans="2:9" ht="25.5" customHeight="1" x14ac:dyDescent="0.25">
      <c r="B285" s="34"/>
      <c r="C285" s="36"/>
      <c r="D285" s="11" t="s">
        <v>20</v>
      </c>
      <c r="E285" s="32">
        <f>F285+G285+H285+I285</f>
        <v>56.569499999999998</v>
      </c>
      <c r="F285" s="30">
        <v>0</v>
      </c>
      <c r="G285" s="30">
        <f>G295</f>
        <v>56.569499999999998</v>
      </c>
      <c r="H285" s="30">
        <v>0</v>
      </c>
      <c r="I285" s="30">
        <v>0</v>
      </c>
    </row>
    <row r="286" spans="2:9" ht="39" thickBot="1" x14ac:dyDescent="0.3">
      <c r="B286" s="34"/>
      <c r="C286" s="36"/>
      <c r="D286" s="12" t="s">
        <v>19</v>
      </c>
      <c r="E286" s="33"/>
      <c r="F286" s="31"/>
      <c r="G286" s="31"/>
      <c r="H286" s="31"/>
      <c r="I286" s="31"/>
    </row>
    <row r="287" spans="2:9" ht="25.5" customHeight="1" x14ac:dyDescent="0.25">
      <c r="B287" s="34"/>
      <c r="C287" s="36"/>
      <c r="D287" s="11" t="s">
        <v>20</v>
      </c>
      <c r="E287" s="32">
        <f>F287+G287+H287+I287</f>
        <v>0</v>
      </c>
      <c r="F287" s="30">
        <v>0</v>
      </c>
      <c r="G287" s="30">
        <v>0</v>
      </c>
      <c r="H287" s="30">
        <v>0</v>
      </c>
      <c r="I287" s="30">
        <v>0</v>
      </c>
    </row>
    <row r="288" spans="2:9" ht="39" thickBot="1" x14ac:dyDescent="0.3">
      <c r="B288" s="34"/>
      <c r="C288" s="36"/>
      <c r="D288" s="7" t="s">
        <v>11</v>
      </c>
      <c r="E288" s="33"/>
      <c r="F288" s="31"/>
      <c r="G288" s="31"/>
      <c r="H288" s="31"/>
      <c r="I288" s="31"/>
    </row>
    <row r="289" spans="2:9" ht="24" customHeight="1" x14ac:dyDescent="0.25">
      <c r="B289" s="34"/>
      <c r="C289" s="36"/>
      <c r="D289" s="11" t="s">
        <v>20</v>
      </c>
      <c r="E289" s="32">
        <f>F289+G289+H289+I289</f>
        <v>0</v>
      </c>
      <c r="F289" s="30">
        <v>0</v>
      </c>
      <c r="G289" s="30">
        <v>0</v>
      </c>
      <c r="H289" s="30">
        <v>0</v>
      </c>
      <c r="I289" s="30">
        <v>0</v>
      </c>
    </row>
    <row r="290" spans="2:9" ht="15.75" thickBot="1" x14ac:dyDescent="0.3">
      <c r="B290" s="34"/>
      <c r="C290" s="36"/>
      <c r="D290" s="12" t="s">
        <v>13</v>
      </c>
      <c r="E290" s="33"/>
      <c r="F290" s="31"/>
      <c r="G290" s="31"/>
      <c r="H290" s="31"/>
      <c r="I290" s="31"/>
    </row>
    <row r="291" spans="2:9" ht="26.25" thickBot="1" x14ac:dyDescent="0.3">
      <c r="B291" s="34"/>
      <c r="C291" s="36"/>
      <c r="D291" s="13" t="s">
        <v>21</v>
      </c>
      <c r="E291" s="9">
        <f>F291+G291+H291+I291</f>
        <v>0</v>
      </c>
      <c r="F291" s="14">
        <v>0</v>
      </c>
      <c r="G291" s="14">
        <v>0</v>
      </c>
      <c r="H291" s="14">
        <v>0</v>
      </c>
      <c r="I291" s="14">
        <v>0</v>
      </c>
    </row>
    <row r="292" spans="2:9" ht="16.5" thickBot="1" x14ac:dyDescent="0.3">
      <c r="B292" s="34"/>
      <c r="C292" s="36"/>
      <c r="D292" s="12" t="s">
        <v>15</v>
      </c>
      <c r="E292" s="9">
        <f>F292+G292+H292+I292</f>
        <v>0</v>
      </c>
      <c r="F292" s="14">
        <v>0</v>
      </c>
      <c r="G292" s="14">
        <v>0</v>
      </c>
      <c r="H292" s="14">
        <v>0</v>
      </c>
      <c r="I292" s="14">
        <v>0</v>
      </c>
    </row>
    <row r="293" spans="2:9" ht="26.25" thickBot="1" x14ac:dyDescent="0.3">
      <c r="B293" s="26"/>
      <c r="C293" s="37"/>
      <c r="D293" s="12" t="s">
        <v>16</v>
      </c>
      <c r="E293" s="9">
        <f>F293+G293+H293+I293</f>
        <v>0</v>
      </c>
      <c r="F293" s="14">
        <v>0</v>
      </c>
      <c r="G293" s="14">
        <v>0</v>
      </c>
      <c r="H293" s="14">
        <v>0</v>
      </c>
      <c r="I293" s="14">
        <v>0</v>
      </c>
    </row>
    <row r="294" spans="2:9" ht="16.5" customHeight="1" thickBot="1" x14ac:dyDescent="0.3">
      <c r="B294" s="25" t="s">
        <v>72</v>
      </c>
      <c r="C294" s="27" t="s">
        <v>73</v>
      </c>
      <c r="D294" s="8" t="s">
        <v>8</v>
      </c>
      <c r="E294" s="9">
        <f>F294+G294+H294+I294</f>
        <v>56.569499999999998</v>
      </c>
      <c r="F294" s="14">
        <v>0</v>
      </c>
      <c r="G294" s="14">
        <f>G303+G302+G301+G299+G297+G295</f>
        <v>56.569499999999998</v>
      </c>
      <c r="H294" s="14">
        <v>0</v>
      </c>
      <c r="I294" s="14">
        <f>I303+I302+I301+I299+I297</f>
        <v>0</v>
      </c>
    </row>
    <row r="295" spans="2:9" ht="16.5" customHeight="1" x14ac:dyDescent="0.25">
      <c r="B295" s="34"/>
      <c r="C295" s="29"/>
      <c r="D295" s="11" t="s">
        <v>20</v>
      </c>
      <c r="E295" s="30">
        <f>F295+G295+H295+I295</f>
        <v>56.569499999999998</v>
      </c>
      <c r="F295" s="30">
        <v>0</v>
      </c>
      <c r="G295" s="30">
        <v>56.569499999999998</v>
      </c>
      <c r="H295" s="30">
        <v>0</v>
      </c>
      <c r="I295" s="30">
        <v>0</v>
      </c>
    </row>
    <row r="296" spans="2:9" ht="42" customHeight="1" thickBot="1" x14ac:dyDescent="0.3">
      <c r="B296" s="34"/>
      <c r="C296" s="29"/>
      <c r="D296" s="12" t="s">
        <v>19</v>
      </c>
      <c r="E296" s="31"/>
      <c r="F296" s="31"/>
      <c r="G296" s="31"/>
      <c r="H296" s="31"/>
      <c r="I296" s="31"/>
    </row>
    <row r="297" spans="2:9" ht="16.5" customHeight="1" x14ac:dyDescent="0.25">
      <c r="B297" s="34"/>
      <c r="C297" s="29"/>
      <c r="D297" s="11" t="s">
        <v>20</v>
      </c>
      <c r="E297" s="30">
        <f t="shared" ref="E297" si="59">F297+G297+H297+I297</f>
        <v>0</v>
      </c>
      <c r="F297" s="30">
        <v>0</v>
      </c>
      <c r="G297" s="30">
        <v>0</v>
      </c>
      <c r="H297" s="30">
        <v>0</v>
      </c>
      <c r="I297" s="30">
        <v>0</v>
      </c>
    </row>
    <row r="298" spans="2:9" ht="40.5" customHeight="1" thickBot="1" x14ac:dyDescent="0.3">
      <c r="B298" s="34"/>
      <c r="C298" s="29"/>
      <c r="D298" s="7" t="s">
        <v>11</v>
      </c>
      <c r="E298" s="31"/>
      <c r="F298" s="31"/>
      <c r="G298" s="38"/>
      <c r="H298" s="31"/>
      <c r="I298" s="31"/>
    </row>
    <row r="299" spans="2:9" ht="16.5" customHeight="1" x14ac:dyDescent="0.25">
      <c r="B299" s="34"/>
      <c r="C299" s="29"/>
      <c r="D299" s="11" t="s">
        <v>20</v>
      </c>
      <c r="E299" s="30">
        <f t="shared" ref="E299" si="60">F299+G299+H299+I299</f>
        <v>0</v>
      </c>
      <c r="F299" s="30">
        <v>0</v>
      </c>
      <c r="G299" s="39">
        <v>0</v>
      </c>
      <c r="H299" s="30">
        <v>0</v>
      </c>
      <c r="I299" s="30">
        <v>0</v>
      </c>
    </row>
    <row r="300" spans="2:9" ht="16.5" customHeight="1" thickBot="1" x14ac:dyDescent="0.3">
      <c r="B300" s="34"/>
      <c r="C300" s="29"/>
      <c r="D300" s="12" t="s">
        <v>13</v>
      </c>
      <c r="E300" s="31"/>
      <c r="F300" s="31"/>
      <c r="G300" s="31"/>
      <c r="H300" s="31"/>
      <c r="I300" s="31"/>
    </row>
    <row r="301" spans="2:9" ht="26.25" customHeight="1" thickBot="1" x14ac:dyDescent="0.3">
      <c r="B301" s="34"/>
      <c r="C301" s="29"/>
      <c r="D301" s="13" t="s">
        <v>21</v>
      </c>
      <c r="E301" s="14">
        <v>0</v>
      </c>
      <c r="F301" s="14">
        <v>0</v>
      </c>
      <c r="G301" s="14">
        <v>0</v>
      </c>
      <c r="H301" s="14">
        <v>0</v>
      </c>
      <c r="I301" s="14">
        <v>0</v>
      </c>
    </row>
    <row r="302" spans="2:9" ht="16.5" customHeight="1" thickBot="1" x14ac:dyDescent="0.3">
      <c r="B302" s="34"/>
      <c r="C302" s="29"/>
      <c r="D302" s="12" t="s">
        <v>15</v>
      </c>
      <c r="E302" s="14">
        <v>0</v>
      </c>
      <c r="F302" s="14">
        <v>0</v>
      </c>
      <c r="G302" s="14">
        <v>0</v>
      </c>
      <c r="H302" s="14">
        <v>0</v>
      </c>
      <c r="I302" s="14">
        <v>0</v>
      </c>
    </row>
    <row r="303" spans="2:9" ht="25.5" customHeight="1" thickBot="1" x14ac:dyDescent="0.3">
      <c r="B303" s="26"/>
      <c r="C303" s="28"/>
      <c r="D303" s="12" t="s">
        <v>16</v>
      </c>
      <c r="E303" s="14">
        <v>0</v>
      </c>
      <c r="F303" s="14">
        <v>0</v>
      </c>
      <c r="G303" s="14">
        <v>0</v>
      </c>
      <c r="H303" s="14">
        <v>0</v>
      </c>
      <c r="I303" s="14">
        <v>0</v>
      </c>
    </row>
    <row r="304" spans="2:9" ht="25.5" customHeight="1" thickBot="1" x14ac:dyDescent="0.3">
      <c r="B304" s="25" t="s">
        <v>85</v>
      </c>
      <c r="C304" s="35" t="s">
        <v>55</v>
      </c>
      <c r="D304" s="8" t="s">
        <v>8</v>
      </c>
      <c r="E304" s="9">
        <f>F304+G304+H304+I304</f>
        <v>2678</v>
      </c>
      <c r="F304" s="14">
        <f t="shared" ref="F304:I304" si="61">F305+F307+F309+F311+F312+F313</f>
        <v>0</v>
      </c>
      <c r="G304" s="14">
        <f>G305</f>
        <v>905</v>
      </c>
      <c r="H304" s="14">
        <f t="shared" si="61"/>
        <v>880</v>
      </c>
      <c r="I304" s="14">
        <f t="shared" si="61"/>
        <v>893</v>
      </c>
    </row>
    <row r="305" spans="2:9" ht="25.5" customHeight="1" x14ac:dyDescent="0.25">
      <c r="B305" s="34"/>
      <c r="C305" s="36"/>
      <c r="D305" s="11" t="s">
        <v>20</v>
      </c>
      <c r="E305" s="32">
        <f>F305+G305+H305+I305</f>
        <v>2678</v>
      </c>
      <c r="F305" s="30">
        <v>0</v>
      </c>
      <c r="G305" s="30">
        <v>905</v>
      </c>
      <c r="H305" s="30">
        <v>880</v>
      </c>
      <c r="I305" s="30">
        <v>893</v>
      </c>
    </row>
    <row r="306" spans="2:9" ht="47.25" customHeight="1" thickBot="1" x14ac:dyDescent="0.3">
      <c r="B306" s="34"/>
      <c r="C306" s="36"/>
      <c r="D306" s="12" t="s">
        <v>19</v>
      </c>
      <c r="E306" s="33"/>
      <c r="F306" s="31"/>
      <c r="G306" s="31"/>
      <c r="H306" s="31"/>
      <c r="I306" s="31"/>
    </row>
    <row r="307" spans="2:9" ht="20.25" customHeight="1" x14ac:dyDescent="0.25">
      <c r="B307" s="34"/>
      <c r="C307" s="36"/>
      <c r="D307" s="11" t="s">
        <v>20</v>
      </c>
      <c r="E307" s="32">
        <f>F307+G307+H307+I307</f>
        <v>0</v>
      </c>
      <c r="F307" s="30">
        <v>0</v>
      </c>
      <c r="G307" s="30">
        <v>0</v>
      </c>
      <c r="H307" s="30">
        <v>0</v>
      </c>
      <c r="I307" s="30">
        <v>0</v>
      </c>
    </row>
    <row r="308" spans="2:9" ht="39" customHeight="1" thickBot="1" x14ac:dyDescent="0.3">
      <c r="B308" s="34"/>
      <c r="C308" s="36"/>
      <c r="D308" s="7" t="s">
        <v>11</v>
      </c>
      <c r="E308" s="33"/>
      <c r="F308" s="31"/>
      <c r="G308" s="31"/>
      <c r="H308" s="31"/>
      <c r="I308" s="31"/>
    </row>
    <row r="309" spans="2:9" ht="36" customHeight="1" x14ac:dyDescent="0.25">
      <c r="B309" s="34"/>
      <c r="C309" s="36"/>
      <c r="D309" s="11" t="s">
        <v>20</v>
      </c>
      <c r="E309" s="32">
        <f>F309+G309+H309+I309</f>
        <v>0</v>
      </c>
      <c r="F309" s="30">
        <v>0</v>
      </c>
      <c r="G309" s="30">
        <v>0</v>
      </c>
      <c r="H309" s="30">
        <v>0</v>
      </c>
      <c r="I309" s="30">
        <v>0</v>
      </c>
    </row>
    <row r="310" spans="2:9" ht="25.5" customHeight="1" thickBot="1" x14ac:dyDescent="0.3">
      <c r="B310" s="34"/>
      <c r="C310" s="36"/>
      <c r="D310" s="12" t="s">
        <v>13</v>
      </c>
      <c r="E310" s="33"/>
      <c r="F310" s="31"/>
      <c r="G310" s="31"/>
      <c r="H310" s="31"/>
      <c r="I310" s="31"/>
    </row>
    <row r="311" spans="2:9" ht="25.5" customHeight="1" thickBot="1" x14ac:dyDescent="0.3">
      <c r="B311" s="34"/>
      <c r="C311" s="36"/>
      <c r="D311" s="13" t="s">
        <v>21</v>
      </c>
      <c r="E311" s="9">
        <f>F311+G311+H311+I311</f>
        <v>0</v>
      </c>
      <c r="F311" s="14">
        <v>0</v>
      </c>
      <c r="G311" s="14">
        <v>0</v>
      </c>
      <c r="H311" s="14">
        <v>0</v>
      </c>
      <c r="I311" s="14">
        <v>0</v>
      </c>
    </row>
    <row r="312" spans="2:9" ht="25.5" customHeight="1" thickBot="1" x14ac:dyDescent="0.3">
      <c r="B312" s="34"/>
      <c r="C312" s="36"/>
      <c r="D312" s="12" t="s">
        <v>15</v>
      </c>
      <c r="E312" s="9">
        <f>F312+G312+H312+I312</f>
        <v>0</v>
      </c>
      <c r="F312" s="14">
        <v>0</v>
      </c>
      <c r="G312" s="14">
        <v>0</v>
      </c>
      <c r="H312" s="14">
        <v>0</v>
      </c>
      <c r="I312" s="14">
        <v>0</v>
      </c>
    </row>
    <row r="313" spans="2:9" ht="25.5" customHeight="1" thickBot="1" x14ac:dyDescent="0.3">
      <c r="B313" s="26"/>
      <c r="C313" s="37"/>
      <c r="D313" s="12" t="s">
        <v>16</v>
      </c>
      <c r="E313" s="9">
        <f>F313+G313+H313+I313</f>
        <v>0</v>
      </c>
      <c r="F313" s="14">
        <v>0</v>
      </c>
      <c r="G313" s="14">
        <v>0</v>
      </c>
      <c r="H313" s="14">
        <v>0</v>
      </c>
      <c r="I313" s="14">
        <v>0</v>
      </c>
    </row>
    <row r="314" spans="2:9" x14ac:dyDescent="0.25">
      <c r="B314" s="1"/>
    </row>
    <row r="315" spans="2:9" x14ac:dyDescent="0.25">
      <c r="B315" s="1"/>
    </row>
    <row r="316" spans="2:9" x14ac:dyDescent="0.25">
      <c r="B316" s="4" t="s">
        <v>56</v>
      </c>
    </row>
    <row r="317" spans="2:9" ht="29.25" customHeight="1" x14ac:dyDescent="0.25">
      <c r="B317" s="40" t="s">
        <v>57</v>
      </c>
      <c r="C317" s="40"/>
      <c r="D317" s="40"/>
      <c r="E317" s="40"/>
      <c r="F317" s="40"/>
      <c r="G317" s="40"/>
      <c r="H317" s="40"/>
      <c r="I317" s="40"/>
    </row>
  </sheetData>
  <mergeCells count="528">
    <mergeCell ref="H1:I1"/>
    <mergeCell ref="F94:F95"/>
    <mergeCell ref="G94:G95"/>
    <mergeCell ref="H94:H95"/>
    <mergeCell ref="I94:I95"/>
    <mergeCell ref="B89:B99"/>
    <mergeCell ref="C89:C99"/>
    <mergeCell ref="E90:E91"/>
    <mergeCell ref="F90:F91"/>
    <mergeCell ref="G90:G91"/>
    <mergeCell ref="H90:H91"/>
    <mergeCell ref="I90:I91"/>
    <mergeCell ref="E92:E93"/>
    <mergeCell ref="F92:F93"/>
    <mergeCell ref="G92:G93"/>
    <mergeCell ref="H92:H93"/>
    <mergeCell ref="I92:I93"/>
    <mergeCell ref="H82:H83"/>
    <mergeCell ref="I82:I83"/>
    <mergeCell ref="E84:E85"/>
    <mergeCell ref="F84:F85"/>
    <mergeCell ref="G84:G85"/>
    <mergeCell ref="H84:H85"/>
    <mergeCell ref="I84:I85"/>
    <mergeCell ref="B284:B293"/>
    <mergeCell ref="B244:B253"/>
    <mergeCell ref="B234:B243"/>
    <mergeCell ref="B39:B48"/>
    <mergeCell ref="B79:B88"/>
    <mergeCell ref="B2:I2"/>
    <mergeCell ref="B3:I3"/>
    <mergeCell ref="C4:C5"/>
    <mergeCell ref="C195:C204"/>
    <mergeCell ref="B164:B173"/>
    <mergeCell ref="C205:C211"/>
    <mergeCell ref="C284:C293"/>
    <mergeCell ref="E285:E286"/>
    <mergeCell ref="F285:F286"/>
    <mergeCell ref="G285:G286"/>
    <mergeCell ref="H285:H286"/>
    <mergeCell ref="I285:I286"/>
    <mergeCell ref="E287:E288"/>
    <mergeCell ref="F287:F288"/>
    <mergeCell ref="G287:G288"/>
    <mergeCell ref="H287:H288"/>
    <mergeCell ref="I287:I288"/>
    <mergeCell ref="E289:E290"/>
    <mergeCell ref="E94:E95"/>
    <mergeCell ref="F289:F290"/>
    <mergeCell ref="G289:G290"/>
    <mergeCell ref="H289:H290"/>
    <mergeCell ref="I289:I290"/>
    <mergeCell ref="I275:I276"/>
    <mergeCell ref="E277:E278"/>
    <mergeCell ref="F277:F278"/>
    <mergeCell ref="G277:G278"/>
    <mergeCell ref="H277:H278"/>
    <mergeCell ref="I277:I278"/>
    <mergeCell ref="I279:I280"/>
    <mergeCell ref="B274:B283"/>
    <mergeCell ref="C274:C283"/>
    <mergeCell ref="E275:E276"/>
    <mergeCell ref="F275:F276"/>
    <mergeCell ref="G275:G276"/>
    <mergeCell ref="H275:H276"/>
    <mergeCell ref="E279:E280"/>
    <mergeCell ref="F279:F280"/>
    <mergeCell ref="G279:G280"/>
    <mergeCell ref="H279:H280"/>
    <mergeCell ref="B264:B273"/>
    <mergeCell ref="C264:C273"/>
    <mergeCell ref="E265:E266"/>
    <mergeCell ref="F265:F266"/>
    <mergeCell ref="G265:G266"/>
    <mergeCell ref="H265:H266"/>
    <mergeCell ref="I265:I266"/>
    <mergeCell ref="E267:E268"/>
    <mergeCell ref="F267:F268"/>
    <mergeCell ref="G267:G268"/>
    <mergeCell ref="H267:H268"/>
    <mergeCell ref="I267:I268"/>
    <mergeCell ref="E269:E270"/>
    <mergeCell ref="F269:F270"/>
    <mergeCell ref="G269:G270"/>
    <mergeCell ref="H269:H270"/>
    <mergeCell ref="I269:I270"/>
    <mergeCell ref="I255:I256"/>
    <mergeCell ref="E257:E258"/>
    <mergeCell ref="F257:F258"/>
    <mergeCell ref="G257:G258"/>
    <mergeCell ref="H257:H258"/>
    <mergeCell ref="I257:I258"/>
    <mergeCell ref="B254:B263"/>
    <mergeCell ref="C254:C263"/>
    <mergeCell ref="E255:E256"/>
    <mergeCell ref="F255:F256"/>
    <mergeCell ref="G255:G256"/>
    <mergeCell ref="H255:H256"/>
    <mergeCell ref="E259:E260"/>
    <mergeCell ref="F259:F260"/>
    <mergeCell ref="G259:G260"/>
    <mergeCell ref="H259:H260"/>
    <mergeCell ref="I259:I260"/>
    <mergeCell ref="I247:I248"/>
    <mergeCell ref="E249:E250"/>
    <mergeCell ref="F249:F250"/>
    <mergeCell ref="G249:G250"/>
    <mergeCell ref="H249:H250"/>
    <mergeCell ref="I249:I250"/>
    <mergeCell ref="C244:C253"/>
    <mergeCell ref="E245:E246"/>
    <mergeCell ref="F245:F246"/>
    <mergeCell ref="G245:G246"/>
    <mergeCell ref="H245:H246"/>
    <mergeCell ref="I245:I246"/>
    <mergeCell ref="E247:E248"/>
    <mergeCell ref="F247:F248"/>
    <mergeCell ref="G247:G248"/>
    <mergeCell ref="H247:H248"/>
    <mergeCell ref="I237:I238"/>
    <mergeCell ref="E239:E240"/>
    <mergeCell ref="F239:F240"/>
    <mergeCell ref="G239:G240"/>
    <mergeCell ref="H239:H240"/>
    <mergeCell ref="I239:I240"/>
    <mergeCell ref="C234:C243"/>
    <mergeCell ref="E235:E236"/>
    <mergeCell ref="F235:F236"/>
    <mergeCell ref="G235:G236"/>
    <mergeCell ref="H235:H236"/>
    <mergeCell ref="I235:I236"/>
    <mergeCell ref="E237:E238"/>
    <mergeCell ref="F237:F238"/>
    <mergeCell ref="G237:G238"/>
    <mergeCell ref="H237:H238"/>
    <mergeCell ref="B222:B231"/>
    <mergeCell ref="C222:C231"/>
    <mergeCell ref="E223:E224"/>
    <mergeCell ref="F223:F224"/>
    <mergeCell ref="G223:G224"/>
    <mergeCell ref="H223:H224"/>
    <mergeCell ref="I223:I224"/>
    <mergeCell ref="E225:E226"/>
    <mergeCell ref="F225:F226"/>
    <mergeCell ref="G225:G226"/>
    <mergeCell ref="H225:H226"/>
    <mergeCell ref="I225:I226"/>
    <mergeCell ref="E227:E228"/>
    <mergeCell ref="F227:F228"/>
    <mergeCell ref="G227:G228"/>
    <mergeCell ref="H227:H228"/>
    <mergeCell ref="I227:I228"/>
    <mergeCell ref="I213:I214"/>
    <mergeCell ref="E215:E216"/>
    <mergeCell ref="F215:F216"/>
    <mergeCell ref="G215:G216"/>
    <mergeCell ref="H215:H216"/>
    <mergeCell ref="I215:I216"/>
    <mergeCell ref="B212:B221"/>
    <mergeCell ref="C212:C221"/>
    <mergeCell ref="E213:E214"/>
    <mergeCell ref="F213:F214"/>
    <mergeCell ref="G213:G214"/>
    <mergeCell ref="H213:H214"/>
    <mergeCell ref="E217:E218"/>
    <mergeCell ref="F217:F218"/>
    <mergeCell ref="G217:G218"/>
    <mergeCell ref="H217:H218"/>
    <mergeCell ref="I217:I218"/>
    <mergeCell ref="I208:I209"/>
    <mergeCell ref="E210:E211"/>
    <mergeCell ref="F210:F211"/>
    <mergeCell ref="G210:G211"/>
    <mergeCell ref="H210:H211"/>
    <mergeCell ref="I210:I211"/>
    <mergeCell ref="B205:B211"/>
    <mergeCell ref="E206:E207"/>
    <mergeCell ref="F206:F207"/>
    <mergeCell ref="G206:G207"/>
    <mergeCell ref="H206:H207"/>
    <mergeCell ref="I206:I207"/>
    <mergeCell ref="E208:E209"/>
    <mergeCell ref="F208:F209"/>
    <mergeCell ref="G208:G209"/>
    <mergeCell ref="H208:H209"/>
    <mergeCell ref="H198:H199"/>
    <mergeCell ref="I198:I199"/>
    <mergeCell ref="E200:E201"/>
    <mergeCell ref="F200:F201"/>
    <mergeCell ref="G200:G201"/>
    <mergeCell ref="H200:H201"/>
    <mergeCell ref="I200:I201"/>
    <mergeCell ref="I190:I191"/>
    <mergeCell ref="B195:B204"/>
    <mergeCell ref="E196:E197"/>
    <mergeCell ref="F196:F197"/>
    <mergeCell ref="G196:G197"/>
    <mergeCell ref="H196:H197"/>
    <mergeCell ref="I196:I197"/>
    <mergeCell ref="E198:E199"/>
    <mergeCell ref="F198:F199"/>
    <mergeCell ref="G198:G199"/>
    <mergeCell ref="I186:I187"/>
    <mergeCell ref="E188:E189"/>
    <mergeCell ref="F188:F189"/>
    <mergeCell ref="G188:G189"/>
    <mergeCell ref="H188:H189"/>
    <mergeCell ref="I188:I189"/>
    <mergeCell ref="B185:B194"/>
    <mergeCell ref="C185:C194"/>
    <mergeCell ref="E186:E187"/>
    <mergeCell ref="F186:F187"/>
    <mergeCell ref="G186:G187"/>
    <mergeCell ref="H186:H187"/>
    <mergeCell ref="E190:E191"/>
    <mergeCell ref="F190:F191"/>
    <mergeCell ref="G190:G191"/>
    <mergeCell ref="H190:H191"/>
    <mergeCell ref="H178:H179"/>
    <mergeCell ref="I178:I179"/>
    <mergeCell ref="E180:E181"/>
    <mergeCell ref="F180:F181"/>
    <mergeCell ref="G180:G181"/>
    <mergeCell ref="H180:H181"/>
    <mergeCell ref="I180:I181"/>
    <mergeCell ref="H174:H175"/>
    <mergeCell ref="I174:I175"/>
    <mergeCell ref="E176:E177"/>
    <mergeCell ref="F176:F177"/>
    <mergeCell ref="G176:G177"/>
    <mergeCell ref="H176:H177"/>
    <mergeCell ref="I176:I177"/>
    <mergeCell ref="B174:B184"/>
    <mergeCell ref="C174:C184"/>
    <mergeCell ref="D174:D175"/>
    <mergeCell ref="E174:E175"/>
    <mergeCell ref="F174:F175"/>
    <mergeCell ref="G174:G175"/>
    <mergeCell ref="E178:E179"/>
    <mergeCell ref="F178:F179"/>
    <mergeCell ref="G178:G179"/>
    <mergeCell ref="D178:D179"/>
    <mergeCell ref="D180:D181"/>
    <mergeCell ref="I167:I168"/>
    <mergeCell ref="E169:E170"/>
    <mergeCell ref="F169:F170"/>
    <mergeCell ref="G169:G170"/>
    <mergeCell ref="H169:H170"/>
    <mergeCell ref="I169:I170"/>
    <mergeCell ref="C164:C173"/>
    <mergeCell ref="E165:E166"/>
    <mergeCell ref="F165:F166"/>
    <mergeCell ref="G165:G166"/>
    <mergeCell ref="H165:H166"/>
    <mergeCell ref="I165:I166"/>
    <mergeCell ref="E167:E168"/>
    <mergeCell ref="F167:F168"/>
    <mergeCell ref="G167:G168"/>
    <mergeCell ref="H167:H168"/>
    <mergeCell ref="B154:B163"/>
    <mergeCell ref="C154:C163"/>
    <mergeCell ref="E155:E156"/>
    <mergeCell ref="F155:F156"/>
    <mergeCell ref="G155:G156"/>
    <mergeCell ref="H155:H156"/>
    <mergeCell ref="I155:I156"/>
    <mergeCell ref="E157:E158"/>
    <mergeCell ref="F157:F158"/>
    <mergeCell ref="G157:G158"/>
    <mergeCell ref="H157:H158"/>
    <mergeCell ref="I157:I158"/>
    <mergeCell ref="E159:E160"/>
    <mergeCell ref="F159:F160"/>
    <mergeCell ref="G159:G160"/>
    <mergeCell ref="H159:H160"/>
    <mergeCell ref="I159:I160"/>
    <mergeCell ref="I147:I148"/>
    <mergeCell ref="B144:B153"/>
    <mergeCell ref="C144:C153"/>
    <mergeCell ref="E145:E146"/>
    <mergeCell ref="F145:F146"/>
    <mergeCell ref="G145:G146"/>
    <mergeCell ref="H145:H146"/>
    <mergeCell ref="E149:E150"/>
    <mergeCell ref="F149:F150"/>
    <mergeCell ref="G149:G150"/>
    <mergeCell ref="H149:H150"/>
    <mergeCell ref="I149:I150"/>
    <mergeCell ref="C79:C88"/>
    <mergeCell ref="E80:E81"/>
    <mergeCell ref="F80:F81"/>
    <mergeCell ref="G80:G81"/>
    <mergeCell ref="H80:H81"/>
    <mergeCell ref="I80:I81"/>
    <mergeCell ref="E82:E83"/>
    <mergeCell ref="F82:F83"/>
    <mergeCell ref="G82:G83"/>
    <mergeCell ref="I70:I71"/>
    <mergeCell ref="E72:E73"/>
    <mergeCell ref="F72:F73"/>
    <mergeCell ref="G72:G73"/>
    <mergeCell ref="H72:H73"/>
    <mergeCell ref="I72:I73"/>
    <mergeCell ref="B69:B78"/>
    <mergeCell ref="C69:C78"/>
    <mergeCell ref="E70:E71"/>
    <mergeCell ref="F70:F71"/>
    <mergeCell ref="G70:G71"/>
    <mergeCell ref="H70:H71"/>
    <mergeCell ref="E74:E75"/>
    <mergeCell ref="F74:F75"/>
    <mergeCell ref="G74:G75"/>
    <mergeCell ref="H74:H75"/>
    <mergeCell ref="I74:I75"/>
    <mergeCell ref="B59:B68"/>
    <mergeCell ref="C59:C68"/>
    <mergeCell ref="E60:E61"/>
    <mergeCell ref="F60:F61"/>
    <mergeCell ref="G60:G61"/>
    <mergeCell ref="H60:H61"/>
    <mergeCell ref="I60:I61"/>
    <mergeCell ref="E62:E63"/>
    <mergeCell ref="F62:F63"/>
    <mergeCell ref="G62:G63"/>
    <mergeCell ref="H62:H63"/>
    <mergeCell ref="I62:I63"/>
    <mergeCell ref="E64:E65"/>
    <mergeCell ref="F64:F65"/>
    <mergeCell ref="G64:G65"/>
    <mergeCell ref="H64:H65"/>
    <mergeCell ref="I64:I65"/>
    <mergeCell ref="I50:I51"/>
    <mergeCell ref="E52:E53"/>
    <mergeCell ref="F52:F53"/>
    <mergeCell ref="G52:G53"/>
    <mergeCell ref="H52:H53"/>
    <mergeCell ref="I52:I53"/>
    <mergeCell ref="B49:B58"/>
    <mergeCell ref="C49:C58"/>
    <mergeCell ref="E50:E51"/>
    <mergeCell ref="F50:F51"/>
    <mergeCell ref="G50:G51"/>
    <mergeCell ref="H50:H51"/>
    <mergeCell ref="E54:E55"/>
    <mergeCell ref="F54:F55"/>
    <mergeCell ref="G54:G55"/>
    <mergeCell ref="H54:H55"/>
    <mergeCell ref="I54:I55"/>
    <mergeCell ref="I42:I43"/>
    <mergeCell ref="E44:E45"/>
    <mergeCell ref="F44:F45"/>
    <mergeCell ref="G44:G45"/>
    <mergeCell ref="H44:H45"/>
    <mergeCell ref="I44:I45"/>
    <mergeCell ref="C39:C48"/>
    <mergeCell ref="E40:E41"/>
    <mergeCell ref="F40:F41"/>
    <mergeCell ref="G40:G41"/>
    <mergeCell ref="H40:H41"/>
    <mergeCell ref="I40:I41"/>
    <mergeCell ref="E42:E43"/>
    <mergeCell ref="F42:F43"/>
    <mergeCell ref="G42:G43"/>
    <mergeCell ref="H42:H43"/>
    <mergeCell ref="B17:B26"/>
    <mergeCell ref="C17:C26"/>
    <mergeCell ref="E29:E30"/>
    <mergeCell ref="F29:F30"/>
    <mergeCell ref="G29:G30"/>
    <mergeCell ref="H29:H30"/>
    <mergeCell ref="I29:I30"/>
    <mergeCell ref="E31:E32"/>
    <mergeCell ref="F31:F32"/>
    <mergeCell ref="G31:G32"/>
    <mergeCell ref="H31:H32"/>
    <mergeCell ref="I31:I32"/>
    <mergeCell ref="G20:G21"/>
    <mergeCell ref="H20:H21"/>
    <mergeCell ref="I20:I21"/>
    <mergeCell ref="E18:E19"/>
    <mergeCell ref="F18:F19"/>
    <mergeCell ref="G18:G19"/>
    <mergeCell ref="H18:H19"/>
    <mergeCell ref="E22:E23"/>
    <mergeCell ref="F22:F23"/>
    <mergeCell ref="G22:G23"/>
    <mergeCell ref="H22:H23"/>
    <mergeCell ref="I22:I23"/>
    <mergeCell ref="B6:B15"/>
    <mergeCell ref="C6:C15"/>
    <mergeCell ref="B317:I317"/>
    <mergeCell ref="B4:B5"/>
    <mergeCell ref="D4:D5"/>
    <mergeCell ref="E4:I4"/>
    <mergeCell ref="E7:E8"/>
    <mergeCell ref="F7:F8"/>
    <mergeCell ref="G7:G8"/>
    <mergeCell ref="H7:H8"/>
    <mergeCell ref="I7:I8"/>
    <mergeCell ref="E9:E10"/>
    <mergeCell ref="F9:F10"/>
    <mergeCell ref="G9:G10"/>
    <mergeCell ref="H9:H10"/>
    <mergeCell ref="I9:I10"/>
    <mergeCell ref="E11:E12"/>
    <mergeCell ref="F11:F12"/>
    <mergeCell ref="G11:G12"/>
    <mergeCell ref="H11:H12"/>
    <mergeCell ref="I11:I12"/>
    <mergeCell ref="I18:I19"/>
    <mergeCell ref="E20:E21"/>
    <mergeCell ref="F20:F21"/>
    <mergeCell ref="B294:B303"/>
    <mergeCell ref="C294:C303"/>
    <mergeCell ref="E295:E296"/>
    <mergeCell ref="F295:F296"/>
    <mergeCell ref="G295:G296"/>
    <mergeCell ref="H295:H296"/>
    <mergeCell ref="I295:I296"/>
    <mergeCell ref="E297:E298"/>
    <mergeCell ref="F297:F298"/>
    <mergeCell ref="G297:G298"/>
    <mergeCell ref="H297:H298"/>
    <mergeCell ref="I297:I298"/>
    <mergeCell ref="E299:E300"/>
    <mergeCell ref="F299:F300"/>
    <mergeCell ref="G299:G300"/>
    <mergeCell ref="H299:H300"/>
    <mergeCell ref="I299:I300"/>
    <mergeCell ref="C28:C38"/>
    <mergeCell ref="B28:B38"/>
    <mergeCell ref="E33:E34"/>
    <mergeCell ref="F33:F34"/>
    <mergeCell ref="G33:G34"/>
    <mergeCell ref="H33:H34"/>
    <mergeCell ref="I33:I34"/>
    <mergeCell ref="B304:B313"/>
    <mergeCell ref="C304:C313"/>
    <mergeCell ref="E305:E306"/>
    <mergeCell ref="F305:F306"/>
    <mergeCell ref="G305:G306"/>
    <mergeCell ref="H305:H306"/>
    <mergeCell ref="I305:I306"/>
    <mergeCell ref="E307:E308"/>
    <mergeCell ref="F307:F308"/>
    <mergeCell ref="G307:G308"/>
    <mergeCell ref="H307:H308"/>
    <mergeCell ref="I307:I308"/>
    <mergeCell ref="E309:E310"/>
    <mergeCell ref="F309:F310"/>
    <mergeCell ref="G309:G310"/>
    <mergeCell ref="H309:H310"/>
    <mergeCell ref="I309:I310"/>
    <mergeCell ref="B100:B110"/>
    <mergeCell ref="C100:C110"/>
    <mergeCell ref="E101:E102"/>
    <mergeCell ref="F101:F102"/>
    <mergeCell ref="G101:G102"/>
    <mergeCell ref="H101:H102"/>
    <mergeCell ref="I101:I102"/>
    <mergeCell ref="E103:E104"/>
    <mergeCell ref="F103:F104"/>
    <mergeCell ref="G103:G104"/>
    <mergeCell ref="H103:H104"/>
    <mergeCell ref="I103:I104"/>
    <mergeCell ref="E105:E106"/>
    <mergeCell ref="F105:F106"/>
    <mergeCell ref="G105:G106"/>
    <mergeCell ref="H105:H106"/>
    <mergeCell ref="I105:I106"/>
    <mergeCell ref="B111:B121"/>
    <mergeCell ref="C111:C121"/>
    <mergeCell ref="E112:E113"/>
    <mergeCell ref="F112:F113"/>
    <mergeCell ref="G112:G113"/>
    <mergeCell ref="H112:H113"/>
    <mergeCell ref="I112:I113"/>
    <mergeCell ref="E114:E115"/>
    <mergeCell ref="F114:F115"/>
    <mergeCell ref="G114:G115"/>
    <mergeCell ref="H114:H115"/>
    <mergeCell ref="I114:I115"/>
    <mergeCell ref="E116:E117"/>
    <mergeCell ref="F116:F117"/>
    <mergeCell ref="G116:G117"/>
    <mergeCell ref="H116:H117"/>
    <mergeCell ref="I116:I117"/>
    <mergeCell ref="B122:B132"/>
    <mergeCell ref="C122:C132"/>
    <mergeCell ref="E123:E124"/>
    <mergeCell ref="F123:F124"/>
    <mergeCell ref="G123:G124"/>
    <mergeCell ref="H123:H124"/>
    <mergeCell ref="I123:I124"/>
    <mergeCell ref="E125:E126"/>
    <mergeCell ref="F125:F126"/>
    <mergeCell ref="G125:G126"/>
    <mergeCell ref="H125:H126"/>
    <mergeCell ref="I125:I126"/>
    <mergeCell ref="E127:E128"/>
    <mergeCell ref="F127:F128"/>
    <mergeCell ref="G127:G128"/>
    <mergeCell ref="H127:H128"/>
    <mergeCell ref="I127:I128"/>
    <mergeCell ref="B232:B233"/>
    <mergeCell ref="C232:C233"/>
    <mergeCell ref="B133:B143"/>
    <mergeCell ref="C133:C143"/>
    <mergeCell ref="E134:E135"/>
    <mergeCell ref="F134:F135"/>
    <mergeCell ref="G134:G135"/>
    <mergeCell ref="H134:H135"/>
    <mergeCell ref="I134:I135"/>
    <mergeCell ref="E136:E137"/>
    <mergeCell ref="F136:F137"/>
    <mergeCell ref="G136:G137"/>
    <mergeCell ref="H136:H137"/>
    <mergeCell ref="I136:I137"/>
    <mergeCell ref="E138:E139"/>
    <mergeCell ref="F138:F139"/>
    <mergeCell ref="G138:G139"/>
    <mergeCell ref="H138:H139"/>
    <mergeCell ref="I138:I139"/>
    <mergeCell ref="I145:I146"/>
    <mergeCell ref="E147:E148"/>
    <mergeCell ref="F147:F148"/>
    <mergeCell ref="G147:G148"/>
    <mergeCell ref="H147:H148"/>
  </mergeCells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РедькинНН</dc:creator>
  <cp:lastModifiedBy>Мишарина Надежда</cp:lastModifiedBy>
  <cp:lastPrinted>2024-01-23T12:24:08Z</cp:lastPrinted>
  <dcterms:created xsi:type="dcterms:W3CDTF">2022-11-07T11:14:04Z</dcterms:created>
  <dcterms:modified xsi:type="dcterms:W3CDTF">2024-01-23T12:24:41Z</dcterms:modified>
</cp:coreProperties>
</file>