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6675" windowHeight="931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1" l="1"/>
  <c r="D48" i="1"/>
  <c r="E16" i="1"/>
  <c r="E23" i="1" l="1"/>
  <c r="E22" i="1" l="1"/>
  <c r="E21" i="1"/>
  <c r="E61" i="1" l="1"/>
  <c r="E60" i="1" s="1"/>
  <c r="F44" i="1" l="1"/>
  <c r="F41" i="1" s="1"/>
  <c r="G44" i="1"/>
  <c r="G41" i="1" s="1"/>
  <c r="E59" i="1"/>
  <c r="H43" i="1"/>
  <c r="G43" i="1"/>
  <c r="F43" i="1"/>
  <c r="E43" i="1"/>
  <c r="H19" i="1"/>
  <c r="H15" i="1" s="1"/>
  <c r="H11" i="1" s="1"/>
  <c r="F19" i="1"/>
  <c r="G19" i="1"/>
  <c r="E19" i="1"/>
  <c r="E15" i="1" s="1"/>
  <c r="H18" i="1"/>
  <c r="H14" i="1" s="1"/>
  <c r="H10" i="1" s="1"/>
  <c r="F18" i="1"/>
  <c r="G18" i="1"/>
  <c r="E18" i="1"/>
  <c r="E14" i="1" s="1"/>
  <c r="G15" i="1"/>
  <c r="F14" i="1"/>
  <c r="G14" i="1"/>
  <c r="F50" i="1"/>
  <c r="H59" i="1"/>
  <c r="F59" i="1"/>
  <c r="G59" i="1"/>
  <c r="E44" i="1"/>
  <c r="E41" i="1" s="1"/>
  <c r="E42" i="1"/>
  <c r="H12" i="1"/>
  <c r="D72" i="1"/>
  <c r="D71" i="1"/>
  <c r="D70" i="1"/>
  <c r="D69" i="1"/>
  <c r="D68" i="1"/>
  <c r="D67" i="1"/>
  <c r="D66" i="1"/>
  <c r="D65" i="1"/>
  <c r="D64" i="1"/>
  <c r="D63" i="1"/>
  <c r="D61" i="1"/>
  <c r="D60" i="1"/>
  <c r="D58" i="1"/>
  <c r="D57" i="1"/>
  <c r="D56" i="1"/>
  <c r="D54" i="1"/>
  <c r="D52" i="1"/>
  <c r="D50" i="1"/>
  <c r="D47" i="1"/>
  <c r="D46" i="1"/>
  <c r="D45" i="1"/>
  <c r="D34" i="1"/>
  <c r="D33" i="1"/>
  <c r="D32" i="1"/>
  <c r="D31" i="1"/>
  <c r="D30" i="1"/>
  <c r="D29" i="1"/>
  <c r="D28" i="1"/>
  <c r="D27" i="1"/>
  <c r="D26" i="1"/>
  <c r="D24" i="1"/>
  <c r="D23" i="1"/>
  <c r="D22" i="1"/>
  <c r="D21" i="1"/>
  <c r="D20" i="1"/>
  <c r="D16" i="1"/>
  <c r="D13" i="1"/>
  <c r="G42" i="1" l="1"/>
  <c r="D44" i="1"/>
  <c r="D18" i="1"/>
  <c r="E35" i="1"/>
  <c r="F42" i="1"/>
  <c r="D42" i="1" s="1"/>
  <c r="D43" i="1"/>
  <c r="D19" i="1"/>
  <c r="F15" i="1"/>
  <c r="D14" i="1"/>
  <c r="D15" i="1"/>
  <c r="D59" i="1"/>
  <c r="D41" i="1"/>
  <c r="H8" i="1"/>
  <c r="E37" i="1"/>
  <c r="F37" i="1"/>
  <c r="F12" i="1" s="1"/>
  <c r="E12" i="1" l="1"/>
  <c r="D37" i="1"/>
  <c r="G12" i="1"/>
  <c r="E11" i="1"/>
  <c r="H37" i="1"/>
  <c r="G37" i="1"/>
  <c r="G39" i="1"/>
  <c r="G10" i="1" s="1"/>
  <c r="F39" i="1"/>
  <c r="G11" i="1"/>
  <c r="F11" i="1"/>
  <c r="E39" i="1"/>
  <c r="D12" i="1" l="1"/>
  <c r="G35" i="1"/>
  <c r="F10" i="1"/>
  <c r="F8" i="1" s="1"/>
  <c r="D39" i="1"/>
  <c r="G8" i="1"/>
  <c r="D11" i="1"/>
  <c r="E10" i="1"/>
  <c r="F35" i="1"/>
  <c r="D10" i="1" l="1"/>
  <c r="E8" i="1"/>
  <c r="D8" i="1" s="1"/>
  <c r="D35" i="1"/>
</calcChain>
</file>

<file path=xl/sharedStrings.xml><?xml version="1.0" encoding="utf-8"?>
<sst xmlns="http://schemas.openxmlformats.org/spreadsheetml/2006/main" count="134" uniqueCount="81">
  <si>
    <t>Таблица 3</t>
  </si>
  <si>
    <t xml:space="preserve">Информация по финансовому обеспечению   </t>
  </si>
  <si>
    <t xml:space="preserve"> муниципальной программы за счет средств муниципального бюджета муниципального образования</t>
  </si>
  <si>
    <t>(с учетом средств межбюджетных трансфертов) (тыс. руб.)</t>
  </si>
  <si>
    <t>Статус</t>
  </si>
  <si>
    <t>Наименование муниципальной программы, подпрограммы муниципальной программы, ведомственной целевой программы, основного мероприятия</t>
  </si>
  <si>
    <t>Ответственный исполнитель, соисполнители,</t>
  </si>
  <si>
    <t>Расходы (тыс. руб.), годы</t>
  </si>
  <si>
    <t>Всего (нарастающим итогом с начала реализации программы)</t>
  </si>
  <si>
    <t>2022 год</t>
  </si>
  <si>
    <t>2023 год</t>
  </si>
  <si>
    <t>2024 год</t>
  </si>
  <si>
    <t>2025 год</t>
  </si>
  <si>
    <t>Муниципальная программа МО МР «Корткеросский» Развитие жилищно-коммунального хозяйства муниципального района «Корткеросский»</t>
  </si>
  <si>
    <t xml:space="preserve">Всего </t>
  </si>
  <si>
    <t>Управление жилищно-коммунального, дорожного хозяйства и транспорта администрации муниципального района «Корткеросский»</t>
  </si>
  <si>
    <t>Отдел жилищной политики</t>
  </si>
  <si>
    <t>Управление по капитальному строительству и территориальному развитию администрации муниципального района «Корткеросский»</t>
  </si>
  <si>
    <t>Подпрограмма 1</t>
  </si>
  <si>
    <t xml:space="preserve"> Комплексное развитие систем коммунальной инфраструктуры муниципального образования муниципального района «Корткеросский</t>
  </si>
  <si>
    <t>Строительство, модернизация, реконструкция и проектирование систем коммунальной инфраструктуры</t>
  </si>
  <si>
    <t>Мероприятие 1.1.1.1.</t>
  </si>
  <si>
    <t>Актуализация схем теплоснабжения, вожоснабжения и водоотведения</t>
  </si>
  <si>
    <t>Мероприятие 1.1.1.2.</t>
  </si>
  <si>
    <t>Строительство скважины с. Большелуг, в том числе разработка проекно-сметной документации</t>
  </si>
  <si>
    <t>Мероприятие 1.1.1.3.</t>
  </si>
  <si>
    <t>Разработка проектно-сметной документации, выполнение инженерных изысканий и  строительство канализационных сетей в п. Приозерный</t>
  </si>
  <si>
    <t>Мероприятие 1.1.1.4.</t>
  </si>
  <si>
    <t>Строительство водоразборной колонки по ул. Набережная с. Корткерос</t>
  </si>
  <si>
    <t>Реконструкция павильона скважины в п.Визябож</t>
  </si>
  <si>
    <t>Основное мероприятие 1.2.1.</t>
  </si>
  <si>
    <t>Газификация населенных пунктов</t>
  </si>
  <si>
    <t>Всего</t>
  </si>
  <si>
    <t>Мероприятие 1.2.1.1.</t>
  </si>
  <si>
    <t>Выполнение работ на комплексно-инженерные изыскания в разработку проекта планировки/межевания для проектирования внутрипоселковых газопроводов населенного пункта Корткерос</t>
  </si>
  <si>
    <t xml:space="preserve">Подпрограмма 2 </t>
  </si>
  <si>
    <t>«Разработка документов территориального планирования»</t>
  </si>
  <si>
    <t>Основное мероприятие 2.1.1.</t>
  </si>
  <si>
    <t xml:space="preserve">Разработка документов территориального планирования </t>
  </si>
  <si>
    <t>Мероприятие 2.1.1.1.</t>
  </si>
  <si>
    <t>Корректировка схем территориального планирования</t>
  </si>
  <si>
    <t>Мероприятие 2.1.1.2</t>
  </si>
  <si>
    <t>Внесение изменений в  Генерального плана и правил землепользования и застройки &lt;*&gt; муниципального образования сельских поселений</t>
  </si>
  <si>
    <t>Мероприятие 2.1.1.3</t>
  </si>
  <si>
    <t>Разработка документации по планировки территории сельских поселений</t>
  </si>
  <si>
    <t xml:space="preserve">Подпрограмма 3 </t>
  </si>
  <si>
    <t>«Создание условий для обеспечения доступным и комфортным жильем населения»</t>
  </si>
  <si>
    <t>Основное мероприятие 3.1.1.</t>
  </si>
  <si>
    <t>Обеспечение жильем отдельных категорий граждан</t>
  </si>
  <si>
    <t>Мероприятие 3.1.1.1.</t>
  </si>
  <si>
    <t>Строительство, приобретение, реконструкция, ремонт жилых помещений для обеспечения детей-сирот,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жилищного фонда по договорам найма специализированных жилых помещений</t>
  </si>
  <si>
    <t>Мероприятие 3.1.1.2.</t>
  </si>
  <si>
    <t>Осуществление переданных государственных полномочий по обеспечению детей-сирот,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жилищного фонда по договорам найма специализированных жилых помещений</t>
  </si>
  <si>
    <t>Мероприятие 3.1.1.3.</t>
  </si>
  <si>
    <t>Осуществление полномочий в области государственной поддержки граждан РФ, имеющих право на получение субсидий на приобретение или строительство жилья в соответствии с Законом РК № 115-РЗ от 01.12.2015 г.</t>
  </si>
  <si>
    <t>Мероприятие 3.1.1.4.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</si>
  <si>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</si>
  <si>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 xml:space="preserve">Основное мероприятие 3.1.2.: </t>
  </si>
  <si>
    <t>Переселение граждан из аварийного жилищного фонда</t>
  </si>
  <si>
    <t>Мероприятие 3.1.2.1.</t>
  </si>
  <si>
    <t xml:space="preserve">Основное мероприятие 3.2.1. </t>
  </si>
  <si>
    <t>Осуществление мероприятий по отлову и содержанию животных без владельцев</t>
  </si>
  <si>
    <t>Мероприятие 3.2.1.1.</t>
  </si>
  <si>
    <t>Отлов и содержание животных без владельцев</t>
  </si>
  <si>
    <t>Подготовка территорий под застройку</t>
  </si>
  <si>
    <t>Проведение мероприятий по подготовке земельных участков</t>
  </si>
  <si>
    <t xml:space="preserve">Подпрограмма 4 </t>
  </si>
  <si>
    <t>«Отходы»</t>
  </si>
  <si>
    <t>Основное мероприятие 4.1.1.</t>
  </si>
  <si>
    <t>Организация сбора отходов, в том числе внедрение системы по раздельному сбору, переработке и обезвреживанию отходов</t>
  </si>
  <si>
    <t>Мероприятие 4.1.1.1.</t>
  </si>
  <si>
    <t>Приобретение контейнеров для сбора твердых коммунальных отходов</t>
  </si>
  <si>
    <t>Основное мероприятие 4.2.1.</t>
  </si>
  <si>
    <t>Ликвидация несанкционированных свалок</t>
  </si>
  <si>
    <t>Мероприятие 4.2.1.1.</t>
  </si>
  <si>
    <t>Мероприятие 3.3.1.1</t>
  </si>
  <si>
    <t>Основное мероприятие 3.3.1</t>
  </si>
  <si>
    <t>Мероприятие 1.1.1.5.</t>
  </si>
  <si>
    <t>Основное мероприятие 1.1.1</t>
  </si>
  <si>
    <t>Муниципальная программа</t>
  </si>
  <si>
    <t>459197,17986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</si>
</sst>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2C2D2E"/>
      <name val="Times New Roman"/>
      <family val="1"/>
      <charset val="204"/>
    </font>
    <font>
      <sz val="10"/>
      <color rgb="FF2C2D2E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Border="1"/>
    <xf numFmtId="0" fontId="2" fillId="2" borderId="6" xfId="0" applyFont="1" applyFill="1" applyBorder="1" applyAlignment="1">
      <alignment horizontal="justify" vertical="center" wrapText="1"/>
    </xf>
    <xf numFmtId="164" fontId="0" fillId="0" borderId="0" xfId="0" applyNumberFormat="1"/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1" fillId="2" borderId="6" xfId="0" applyNumberFormat="1" applyFont="1" applyFill="1" applyBorder="1" applyAlignment="1">
      <alignment vertical="center" wrapText="1"/>
    </xf>
    <xf numFmtId="164" fontId="1" fillId="2" borderId="9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1" fillId="0" borderId="0" xfId="0" applyFont="1"/>
    <xf numFmtId="164" fontId="1" fillId="3" borderId="6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10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6" fillId="2" borderId="12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justify" vertical="center" wrapText="1"/>
    </xf>
    <xf numFmtId="164" fontId="12" fillId="2" borderId="2" xfId="0" applyNumberFormat="1" applyFont="1" applyFill="1" applyBorder="1" applyAlignment="1">
      <alignment horizontal="center" vertical="center" shrinkToFit="1"/>
    </xf>
    <xf numFmtId="164" fontId="12" fillId="2" borderId="3" xfId="0" applyNumberFormat="1" applyFont="1" applyFill="1" applyBorder="1" applyAlignment="1">
      <alignment horizontal="center" vertical="center" shrinkToFit="1"/>
    </xf>
    <xf numFmtId="164" fontId="1" fillId="2" borderId="2" xfId="0" applyNumberFormat="1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3"/>
  <sheetViews>
    <sheetView tabSelected="1" zoomScale="70" zoomScaleNormal="70" workbookViewId="0">
      <selection sqref="A1:I1"/>
    </sheetView>
  </sheetViews>
  <sheetFormatPr defaultRowHeight="15" x14ac:dyDescent="0.25"/>
  <cols>
    <col min="1" max="1" width="30.42578125" customWidth="1"/>
    <col min="2" max="2" width="33.5703125" customWidth="1"/>
    <col min="3" max="3" width="43.5703125" customWidth="1"/>
    <col min="4" max="4" width="17.28515625" style="35" customWidth="1"/>
    <col min="5" max="5" width="16.42578125" customWidth="1"/>
    <col min="6" max="6" width="15" customWidth="1"/>
    <col min="7" max="7" width="15.140625" customWidth="1"/>
    <col min="8" max="8" width="10.140625" customWidth="1"/>
    <col min="9" max="9" width="5.28515625" customWidth="1"/>
    <col min="10" max="10" width="12.7109375" bestFit="1" customWidth="1"/>
    <col min="11" max="11" width="11.140625" bestFit="1" customWidth="1"/>
    <col min="13" max="13" width="16.28515625" customWidth="1"/>
    <col min="14" max="14" width="22.140625" customWidth="1"/>
  </cols>
  <sheetData>
    <row r="1" spans="1:9" ht="15.75" x14ac:dyDescent="0.25">
      <c r="A1" s="99" t="s">
        <v>0</v>
      </c>
      <c r="B1" s="99"/>
      <c r="C1" s="99"/>
      <c r="D1" s="99"/>
      <c r="E1" s="99"/>
      <c r="F1" s="99"/>
      <c r="G1" s="99"/>
      <c r="H1" s="99"/>
      <c r="I1" s="99"/>
    </row>
    <row r="2" spans="1:9" ht="15.75" customHeight="1" x14ac:dyDescent="0.25">
      <c r="A2" s="100" t="s">
        <v>1</v>
      </c>
      <c r="B2" s="100"/>
      <c r="C2" s="100"/>
      <c r="D2" s="100"/>
      <c r="E2" s="100"/>
      <c r="F2" s="100"/>
      <c r="G2" s="100"/>
      <c r="H2" s="100"/>
      <c r="I2" s="100"/>
    </row>
    <row r="3" spans="1:9" ht="15.75" customHeight="1" x14ac:dyDescent="0.25">
      <c r="A3" s="100" t="s">
        <v>2</v>
      </c>
      <c r="B3" s="100"/>
      <c r="C3" s="100"/>
      <c r="D3" s="100"/>
      <c r="E3" s="100"/>
      <c r="F3" s="100"/>
      <c r="G3" s="100"/>
      <c r="H3" s="100"/>
      <c r="I3" s="100"/>
    </row>
    <row r="4" spans="1:9" ht="16.5" customHeight="1" thickBot="1" x14ac:dyDescent="0.3">
      <c r="A4" s="101" t="s">
        <v>3</v>
      </c>
      <c r="B4" s="101"/>
      <c r="C4" s="101"/>
      <c r="D4" s="101"/>
      <c r="E4" s="101"/>
      <c r="F4" s="101"/>
      <c r="G4" s="101"/>
      <c r="H4" s="101"/>
      <c r="I4" s="101"/>
    </row>
    <row r="5" spans="1:9" ht="188.25" customHeight="1" thickBot="1" x14ac:dyDescent="0.3">
      <c r="A5" s="42" t="s">
        <v>4</v>
      </c>
      <c r="B5" s="42" t="s">
        <v>5</v>
      </c>
      <c r="C5" s="42" t="s">
        <v>6</v>
      </c>
      <c r="D5" s="44" t="s">
        <v>7</v>
      </c>
      <c r="E5" s="45"/>
      <c r="F5" s="45"/>
      <c r="G5" s="45"/>
      <c r="H5" s="45"/>
      <c r="I5" s="46"/>
    </row>
    <row r="6" spans="1:9" ht="95.25" thickBot="1" x14ac:dyDescent="0.3">
      <c r="A6" s="43"/>
      <c r="B6" s="43"/>
      <c r="C6" s="43"/>
      <c r="D6" s="33" t="s">
        <v>8</v>
      </c>
      <c r="E6" s="26" t="s">
        <v>9</v>
      </c>
      <c r="F6" s="26" t="s">
        <v>10</v>
      </c>
      <c r="G6" s="25" t="s">
        <v>11</v>
      </c>
      <c r="H6" s="44" t="s">
        <v>12</v>
      </c>
      <c r="I6" s="46"/>
    </row>
    <row r="7" spans="1:9" ht="16.5" thickBot="1" x14ac:dyDescent="0.3">
      <c r="A7" s="24">
        <v>1</v>
      </c>
      <c r="B7" s="4">
        <v>2</v>
      </c>
      <c r="C7" s="4">
        <v>3</v>
      </c>
      <c r="D7" s="34">
        <v>4</v>
      </c>
      <c r="E7" s="4">
        <v>5</v>
      </c>
      <c r="F7" s="4">
        <v>6</v>
      </c>
      <c r="G7" s="5">
        <v>7</v>
      </c>
      <c r="H7" s="44">
        <v>8</v>
      </c>
      <c r="I7" s="46"/>
    </row>
    <row r="8" spans="1:9" ht="15.75" customHeight="1" x14ac:dyDescent="0.25">
      <c r="A8" s="42" t="s">
        <v>79</v>
      </c>
      <c r="B8" s="58" t="s">
        <v>13</v>
      </c>
      <c r="C8" s="61" t="s">
        <v>14</v>
      </c>
      <c r="D8" s="63">
        <f>E8+F8+G8+H8</f>
        <v>756162.52978999994</v>
      </c>
      <c r="E8" s="63">
        <f>E10+E11+E12</f>
        <v>479691.50675999996</v>
      </c>
      <c r="F8" s="63">
        <f t="shared" ref="F8:G8" si="0">F10+F11+F12</f>
        <v>255142.21775000001</v>
      </c>
      <c r="G8" s="63">
        <f t="shared" si="0"/>
        <v>21328.80528</v>
      </c>
      <c r="H8" s="47">
        <f t="shared" ref="H8" si="1">H10+H11+H12</f>
        <v>0</v>
      </c>
      <c r="I8" s="48"/>
    </row>
    <row r="9" spans="1:9" ht="16.5" customHeight="1" thickBot="1" x14ac:dyDescent="0.3">
      <c r="A9" s="106"/>
      <c r="B9" s="59"/>
      <c r="C9" s="62"/>
      <c r="D9" s="64"/>
      <c r="E9" s="64"/>
      <c r="F9" s="64"/>
      <c r="G9" s="64"/>
      <c r="H9" s="49"/>
      <c r="I9" s="50"/>
    </row>
    <row r="10" spans="1:9" ht="63.75" thickBot="1" x14ac:dyDescent="0.3">
      <c r="A10" s="106"/>
      <c r="B10" s="59"/>
      <c r="C10" s="2" t="s">
        <v>15</v>
      </c>
      <c r="D10" s="14">
        <f t="shared" ref="D10:D15" si="2">E10+F10+G10+H10</f>
        <v>38784.880180000007</v>
      </c>
      <c r="E10" s="29">
        <f>E14+E39+E65</f>
        <v>13211.262180000002</v>
      </c>
      <c r="F10" s="29">
        <f>F14+F39+F65</f>
        <v>12786.809000000001</v>
      </c>
      <c r="G10" s="29">
        <f>G14+G39+G65</f>
        <v>12786.809000000001</v>
      </c>
      <c r="H10" s="51">
        <f t="shared" ref="H10" si="3">H14+H39+H65</f>
        <v>0</v>
      </c>
      <c r="I10" s="52"/>
    </row>
    <row r="11" spans="1:9" ht="16.5" thickBot="1" x14ac:dyDescent="0.3">
      <c r="A11" s="106"/>
      <c r="B11" s="59"/>
      <c r="C11" s="2" t="s">
        <v>16</v>
      </c>
      <c r="D11" s="14">
        <f t="shared" si="2"/>
        <v>3005.3829999999998</v>
      </c>
      <c r="E11" s="29">
        <f>E41+E66</f>
        <v>1702.0569999999998</v>
      </c>
      <c r="F11" s="29">
        <f>F41+F66</f>
        <v>651.66300000000001</v>
      </c>
      <c r="G11" s="29">
        <f>G41+G66</f>
        <v>651.66300000000001</v>
      </c>
      <c r="H11" s="51">
        <f t="shared" ref="H11" si="4">H15+H40+H66</f>
        <v>0</v>
      </c>
      <c r="I11" s="52"/>
    </row>
    <row r="12" spans="1:9" ht="63.75" thickBot="1" x14ac:dyDescent="0.3">
      <c r="A12" s="43"/>
      <c r="B12" s="60"/>
      <c r="C12" s="2" t="s">
        <v>17</v>
      </c>
      <c r="D12" s="14">
        <f t="shared" si="2"/>
        <v>714372.26660999993</v>
      </c>
      <c r="E12" s="29">
        <f>E15+E29+E37+E64</f>
        <v>464778.18757999997</v>
      </c>
      <c r="F12" s="29">
        <f>F15+F29+F37+F64</f>
        <v>241703.74575</v>
      </c>
      <c r="G12" s="29">
        <f t="shared" ref="G12" si="5">G15+G29+G37+G64</f>
        <v>7890.3332799999998</v>
      </c>
      <c r="H12" s="51">
        <f t="shared" ref="H12" si="6">H16+H41+H67</f>
        <v>0</v>
      </c>
      <c r="I12" s="52"/>
    </row>
    <row r="13" spans="1:9" ht="16.5" customHeight="1" thickBot="1" x14ac:dyDescent="0.3">
      <c r="A13" s="103" t="s">
        <v>18</v>
      </c>
      <c r="B13" s="58" t="s">
        <v>19</v>
      </c>
      <c r="C13" s="31" t="s">
        <v>14</v>
      </c>
      <c r="D13" s="14">
        <f t="shared" si="2"/>
        <v>3763.9560000000001</v>
      </c>
      <c r="E13" s="18">
        <v>3763.9560000000001</v>
      </c>
      <c r="F13" s="18">
        <v>0</v>
      </c>
      <c r="G13" s="18">
        <v>0</v>
      </c>
      <c r="H13" s="72">
        <v>0</v>
      </c>
      <c r="I13" s="73"/>
    </row>
    <row r="14" spans="1:9" ht="63.75" thickBot="1" x14ac:dyDescent="0.3">
      <c r="A14" s="104"/>
      <c r="B14" s="59"/>
      <c r="C14" s="2" t="s">
        <v>15</v>
      </c>
      <c r="D14" s="14">
        <f t="shared" si="2"/>
        <v>419.63117999999997</v>
      </c>
      <c r="E14" s="29">
        <f>E18</f>
        <v>419.63117999999997</v>
      </c>
      <c r="F14" s="29">
        <f t="shared" ref="F14:H14" si="7">F18</f>
        <v>0</v>
      </c>
      <c r="G14" s="29">
        <f t="shared" si="7"/>
        <v>0</v>
      </c>
      <c r="H14" s="51">
        <f t="shared" si="7"/>
        <v>0</v>
      </c>
      <c r="I14" s="52"/>
    </row>
    <row r="15" spans="1:9" ht="63.75" thickBot="1" x14ac:dyDescent="0.3">
      <c r="A15" s="105"/>
      <c r="B15" s="60"/>
      <c r="C15" s="2" t="s">
        <v>17</v>
      </c>
      <c r="D15" s="14">
        <f t="shared" si="2"/>
        <v>3513.3726400000005</v>
      </c>
      <c r="E15" s="29">
        <f>E19+E27</f>
        <v>3513.3726400000005</v>
      </c>
      <c r="F15" s="29">
        <f t="shared" ref="F15:H15" si="8">F19+F27</f>
        <v>0</v>
      </c>
      <c r="G15" s="29">
        <f t="shared" si="8"/>
        <v>0</v>
      </c>
      <c r="H15" s="51">
        <f t="shared" si="8"/>
        <v>0</v>
      </c>
      <c r="I15" s="52"/>
    </row>
    <row r="16" spans="1:9" ht="15.75" customHeight="1" x14ac:dyDescent="0.25">
      <c r="A16" s="95" t="s">
        <v>78</v>
      </c>
      <c r="B16" s="65" t="s">
        <v>20</v>
      </c>
      <c r="C16" s="61" t="s">
        <v>14</v>
      </c>
      <c r="D16" s="68">
        <f t="shared" ref="D16" si="9">E16+F16+G16+H16</f>
        <v>3933.0038200000004</v>
      </c>
      <c r="E16" s="70">
        <f>E18+E19</f>
        <v>3933.0038200000004</v>
      </c>
      <c r="F16" s="68">
        <v>0</v>
      </c>
      <c r="G16" s="68">
        <v>0</v>
      </c>
      <c r="H16" s="54">
        <v>0</v>
      </c>
      <c r="I16" s="55"/>
    </row>
    <row r="17" spans="1:11" ht="11.25" customHeight="1" thickBot="1" x14ac:dyDescent="0.3">
      <c r="A17" s="102"/>
      <c r="B17" s="66"/>
      <c r="C17" s="62"/>
      <c r="D17" s="69"/>
      <c r="E17" s="71"/>
      <c r="F17" s="69"/>
      <c r="G17" s="69"/>
      <c r="H17" s="56"/>
      <c r="I17" s="57"/>
    </row>
    <row r="18" spans="1:11" ht="75" customHeight="1" thickBot="1" x14ac:dyDescent="0.3">
      <c r="A18" s="102"/>
      <c r="B18" s="66"/>
      <c r="C18" s="2" t="s">
        <v>15</v>
      </c>
      <c r="D18" s="14">
        <f t="shared" ref="D18:D24" si="10">E18+F18+G18+H18</f>
        <v>419.63117999999997</v>
      </c>
      <c r="E18" s="29">
        <f>E20+E23</f>
        <v>419.63117999999997</v>
      </c>
      <c r="F18" s="29">
        <f t="shared" ref="F18:H18" si="11">F20+F23</f>
        <v>0</v>
      </c>
      <c r="G18" s="29">
        <f t="shared" si="11"/>
        <v>0</v>
      </c>
      <c r="H18" s="51">
        <f t="shared" si="11"/>
        <v>0</v>
      </c>
      <c r="I18" s="52"/>
      <c r="K18" s="3"/>
    </row>
    <row r="19" spans="1:11" ht="63.75" thickBot="1" x14ac:dyDescent="0.3">
      <c r="A19" s="96"/>
      <c r="B19" s="67"/>
      <c r="C19" s="2" t="s">
        <v>17</v>
      </c>
      <c r="D19" s="14">
        <f t="shared" si="10"/>
        <v>3513.3726400000005</v>
      </c>
      <c r="E19" s="29">
        <f>E21+E22+E24</f>
        <v>3513.3726400000005</v>
      </c>
      <c r="F19" s="29">
        <f t="shared" ref="F19:H19" si="12">F21+F22+F24</f>
        <v>0</v>
      </c>
      <c r="G19" s="29">
        <f t="shared" si="12"/>
        <v>0</v>
      </c>
      <c r="H19" s="51">
        <f t="shared" si="12"/>
        <v>0</v>
      </c>
      <c r="I19" s="52"/>
    </row>
    <row r="20" spans="1:11" ht="63.75" thickBot="1" x14ac:dyDescent="0.3">
      <c r="A20" s="23" t="s">
        <v>21</v>
      </c>
      <c r="B20" s="2" t="s">
        <v>22</v>
      </c>
      <c r="C20" s="2" t="s">
        <v>15</v>
      </c>
      <c r="D20" s="14">
        <f t="shared" si="10"/>
        <v>70.5</v>
      </c>
      <c r="E20" s="17">
        <v>70.5</v>
      </c>
      <c r="F20" s="29">
        <v>0</v>
      </c>
      <c r="G20" s="16">
        <v>0</v>
      </c>
      <c r="H20" s="51">
        <v>0</v>
      </c>
      <c r="I20" s="52"/>
    </row>
    <row r="21" spans="1:11" ht="63.75" thickBot="1" x14ac:dyDescent="0.3">
      <c r="A21" s="23" t="s">
        <v>23</v>
      </c>
      <c r="B21" s="2" t="s">
        <v>24</v>
      </c>
      <c r="C21" s="2" t="s">
        <v>17</v>
      </c>
      <c r="D21" s="14">
        <f t="shared" si="10"/>
        <v>1494.6386399999999</v>
      </c>
      <c r="E21" s="36">
        <f>1510-5.7279-9.63346</f>
        <v>1494.6386399999999</v>
      </c>
      <c r="F21" s="29">
        <v>0</v>
      </c>
      <c r="G21" s="16">
        <v>0</v>
      </c>
      <c r="H21" s="51">
        <v>0</v>
      </c>
      <c r="I21" s="52"/>
    </row>
    <row r="22" spans="1:11" ht="95.25" thickBot="1" x14ac:dyDescent="0.3">
      <c r="A22" s="23" t="s">
        <v>25</v>
      </c>
      <c r="B22" s="2" t="s">
        <v>26</v>
      </c>
      <c r="C22" s="2" t="s">
        <v>17</v>
      </c>
      <c r="D22" s="14">
        <f t="shared" si="10"/>
        <v>1401.9560000000001</v>
      </c>
      <c r="E22" s="36">
        <f>1216.678+5.7279+179.5501</f>
        <v>1401.9560000000001</v>
      </c>
      <c r="F22" s="29">
        <v>0</v>
      </c>
      <c r="G22" s="16">
        <v>0</v>
      </c>
      <c r="H22" s="51">
        <v>0</v>
      </c>
      <c r="I22" s="52"/>
    </row>
    <row r="23" spans="1:11" ht="63.75" thickBot="1" x14ac:dyDescent="0.3">
      <c r="A23" s="23" t="s">
        <v>27</v>
      </c>
      <c r="B23" s="2" t="s">
        <v>28</v>
      </c>
      <c r="C23" s="2" t="s">
        <v>15</v>
      </c>
      <c r="D23" s="14">
        <f t="shared" si="10"/>
        <v>349.13117999999997</v>
      </c>
      <c r="E23" s="29">
        <f>350-0.86882</f>
        <v>349.13117999999997</v>
      </c>
      <c r="F23" s="29">
        <v>0</v>
      </c>
      <c r="G23" s="16">
        <v>0</v>
      </c>
      <c r="H23" s="51">
        <v>0</v>
      </c>
      <c r="I23" s="52"/>
    </row>
    <row r="24" spans="1:11" ht="91.5" customHeight="1" x14ac:dyDescent="0.25">
      <c r="A24" s="42" t="s">
        <v>77</v>
      </c>
      <c r="B24" s="77" t="s">
        <v>29</v>
      </c>
      <c r="C24" s="77" t="s">
        <v>17</v>
      </c>
      <c r="D24" s="107">
        <f t="shared" si="10"/>
        <v>616.77800000000002</v>
      </c>
      <c r="E24" s="109">
        <v>616.77800000000002</v>
      </c>
      <c r="F24" s="70">
        <v>0</v>
      </c>
      <c r="G24" s="70">
        <v>0</v>
      </c>
      <c r="H24" s="54">
        <v>0</v>
      </c>
      <c r="I24" s="55"/>
    </row>
    <row r="25" spans="1:11" ht="15.75" thickBot="1" x14ac:dyDescent="0.3">
      <c r="A25" s="43"/>
      <c r="B25" s="78"/>
      <c r="C25" s="78"/>
      <c r="D25" s="108"/>
      <c r="E25" s="110"/>
      <c r="F25" s="71"/>
      <c r="G25" s="71"/>
      <c r="H25" s="56"/>
      <c r="I25" s="57"/>
    </row>
    <row r="26" spans="1:11" ht="16.5" customHeight="1" thickBot="1" x14ac:dyDescent="0.3">
      <c r="A26" s="65" t="s">
        <v>30</v>
      </c>
      <c r="B26" s="61" t="s">
        <v>31</v>
      </c>
      <c r="C26" s="2" t="s">
        <v>32</v>
      </c>
      <c r="D26" s="14">
        <f t="shared" ref="D26:D35" si="13">E26+F26+G26+H26</f>
        <v>0</v>
      </c>
      <c r="E26" s="14">
        <v>0</v>
      </c>
      <c r="F26" s="14">
        <v>0</v>
      </c>
      <c r="G26" s="15">
        <v>0</v>
      </c>
      <c r="H26" s="51">
        <v>0</v>
      </c>
      <c r="I26" s="52"/>
    </row>
    <row r="27" spans="1:11" ht="63.75" thickBot="1" x14ac:dyDescent="0.3">
      <c r="A27" s="67"/>
      <c r="B27" s="62"/>
      <c r="C27" s="2" t="s">
        <v>17</v>
      </c>
      <c r="D27" s="14">
        <f t="shared" si="13"/>
        <v>0</v>
      </c>
      <c r="E27" s="14">
        <v>0</v>
      </c>
      <c r="F27" s="29">
        <v>0</v>
      </c>
      <c r="G27" s="16">
        <v>0</v>
      </c>
      <c r="H27" s="51">
        <v>0</v>
      </c>
      <c r="I27" s="52"/>
    </row>
    <row r="28" spans="1:11" ht="112.5" customHeight="1" thickBot="1" x14ac:dyDescent="0.3">
      <c r="A28" s="28" t="s">
        <v>33</v>
      </c>
      <c r="B28" s="2" t="s">
        <v>34</v>
      </c>
      <c r="C28" s="2" t="s">
        <v>17</v>
      </c>
      <c r="D28" s="14">
        <f t="shared" si="13"/>
        <v>0</v>
      </c>
      <c r="E28" s="14">
        <v>0</v>
      </c>
      <c r="F28" s="29">
        <v>0</v>
      </c>
      <c r="G28" s="16">
        <v>0</v>
      </c>
      <c r="H28" s="51">
        <v>0</v>
      </c>
      <c r="I28" s="52"/>
    </row>
    <row r="29" spans="1:11" ht="63.75" thickBot="1" x14ac:dyDescent="0.3">
      <c r="A29" s="28" t="s">
        <v>35</v>
      </c>
      <c r="B29" s="6" t="s">
        <v>36</v>
      </c>
      <c r="C29" s="2" t="s">
        <v>17</v>
      </c>
      <c r="D29" s="14">
        <f t="shared" si="13"/>
        <v>738.93017999999995</v>
      </c>
      <c r="E29" s="14">
        <v>738.93017999999995</v>
      </c>
      <c r="F29" s="14">
        <v>0</v>
      </c>
      <c r="G29" s="15">
        <v>0</v>
      </c>
      <c r="H29" s="51">
        <v>0</v>
      </c>
      <c r="I29" s="52"/>
    </row>
    <row r="30" spans="1:11" ht="16.5" customHeight="1" thickBot="1" x14ac:dyDescent="0.3">
      <c r="A30" s="61" t="s">
        <v>37</v>
      </c>
      <c r="B30" s="58" t="s">
        <v>38</v>
      </c>
      <c r="C30" s="2" t="s">
        <v>32</v>
      </c>
      <c r="D30" s="14">
        <f t="shared" si="13"/>
        <v>738.93017999999995</v>
      </c>
      <c r="E30" s="14">
        <v>738.93017999999995</v>
      </c>
      <c r="F30" s="29">
        <v>0</v>
      </c>
      <c r="G30" s="16">
        <v>0</v>
      </c>
      <c r="H30" s="51">
        <v>0</v>
      </c>
      <c r="I30" s="52"/>
    </row>
    <row r="31" spans="1:11" ht="63.75" thickBot="1" x14ac:dyDescent="0.3">
      <c r="A31" s="62"/>
      <c r="B31" s="60"/>
      <c r="C31" s="2" t="s">
        <v>17</v>
      </c>
      <c r="D31" s="14">
        <f t="shared" si="13"/>
        <v>738.93017999999995</v>
      </c>
      <c r="E31" s="14">
        <v>738.93017999999995</v>
      </c>
      <c r="F31" s="29">
        <v>0</v>
      </c>
      <c r="G31" s="16">
        <v>0</v>
      </c>
      <c r="H31" s="51">
        <v>0</v>
      </c>
      <c r="I31" s="52"/>
    </row>
    <row r="32" spans="1:11" ht="63.75" thickBot="1" x14ac:dyDescent="0.3">
      <c r="A32" s="7" t="s">
        <v>39</v>
      </c>
      <c r="B32" s="8" t="s">
        <v>40</v>
      </c>
      <c r="C32" s="9" t="s">
        <v>17</v>
      </c>
      <c r="D32" s="14">
        <f t="shared" si="13"/>
        <v>738.93017999999995</v>
      </c>
      <c r="E32" s="14">
        <v>738.93017999999995</v>
      </c>
      <c r="F32" s="29">
        <v>0</v>
      </c>
      <c r="G32" s="16">
        <v>0</v>
      </c>
      <c r="H32" s="51">
        <v>0</v>
      </c>
      <c r="I32" s="52"/>
    </row>
    <row r="33" spans="1:20" ht="88.5" customHeight="1" thickBot="1" x14ac:dyDescent="0.3">
      <c r="A33" s="10" t="s">
        <v>41</v>
      </c>
      <c r="B33" s="2" t="s">
        <v>42</v>
      </c>
      <c r="C33" s="9" t="s">
        <v>17</v>
      </c>
      <c r="D33" s="14">
        <f t="shared" si="13"/>
        <v>0</v>
      </c>
      <c r="E33" s="29">
        <v>0</v>
      </c>
      <c r="F33" s="29">
        <v>0</v>
      </c>
      <c r="G33" s="16">
        <v>0</v>
      </c>
      <c r="H33" s="51">
        <v>0</v>
      </c>
      <c r="I33" s="52"/>
    </row>
    <row r="34" spans="1:20" ht="63.75" thickBot="1" x14ac:dyDescent="0.3">
      <c r="A34" s="7" t="s">
        <v>43</v>
      </c>
      <c r="B34" s="8" t="s">
        <v>44</v>
      </c>
      <c r="C34" s="13" t="s">
        <v>17</v>
      </c>
      <c r="D34" s="14">
        <f t="shared" si="13"/>
        <v>0</v>
      </c>
      <c r="E34" s="27">
        <v>0</v>
      </c>
      <c r="F34" s="27">
        <v>0</v>
      </c>
      <c r="G34" s="32">
        <v>0</v>
      </c>
      <c r="H34" s="51">
        <v>0</v>
      </c>
      <c r="I34" s="52"/>
    </row>
    <row r="35" spans="1:20" ht="18.75" customHeight="1" x14ac:dyDescent="0.25">
      <c r="A35" s="65" t="s">
        <v>45</v>
      </c>
      <c r="B35" s="61" t="s">
        <v>46</v>
      </c>
      <c r="C35" s="74" t="s">
        <v>32</v>
      </c>
      <c r="D35" s="63">
        <f t="shared" si="13"/>
        <v>751490.59578999993</v>
      </c>
      <c r="E35" s="63">
        <f>E37+E39+E41</f>
        <v>475019.57275999995</v>
      </c>
      <c r="F35" s="63">
        <f t="shared" ref="F35:G35" si="14">F37+F39+F41</f>
        <v>255142.21775000001</v>
      </c>
      <c r="G35" s="63">
        <f t="shared" si="14"/>
        <v>21328.80528</v>
      </c>
      <c r="H35" s="87">
        <v>0</v>
      </c>
      <c r="I35" s="88"/>
    </row>
    <row r="36" spans="1:20" ht="6" customHeight="1" thickBot="1" x14ac:dyDescent="0.3">
      <c r="A36" s="66"/>
      <c r="B36" s="76"/>
      <c r="C36" s="75"/>
      <c r="D36" s="64"/>
      <c r="E36" s="64"/>
      <c r="F36" s="64"/>
      <c r="G36" s="64"/>
      <c r="H36" s="89"/>
      <c r="I36" s="90"/>
    </row>
    <row r="37" spans="1:20" ht="96" customHeight="1" x14ac:dyDescent="0.25">
      <c r="A37" s="66"/>
      <c r="B37" s="76"/>
      <c r="C37" s="77" t="s">
        <v>17</v>
      </c>
      <c r="D37" s="79">
        <f>E37+F37+G37+H37</f>
        <v>710119.96379000007</v>
      </c>
      <c r="E37" s="70">
        <f>E45+E60+E52</f>
        <v>460525.88475999999</v>
      </c>
      <c r="F37" s="83">
        <f>F45+F52+F60</f>
        <v>241703.74575</v>
      </c>
      <c r="G37" s="83">
        <f>G45+G52+G60</f>
        <v>7890.3332799999998</v>
      </c>
      <c r="H37" s="91">
        <f t="shared" ref="H37" si="15">H45+H52+H60</f>
        <v>0</v>
      </c>
      <c r="I37" s="92"/>
      <c r="J37" s="3"/>
    </row>
    <row r="38" spans="1:20" ht="10.5" customHeight="1" thickBot="1" x14ac:dyDescent="0.3">
      <c r="A38" s="66"/>
      <c r="B38" s="76"/>
      <c r="C38" s="78"/>
      <c r="D38" s="80"/>
      <c r="E38" s="71"/>
      <c r="F38" s="84"/>
      <c r="G38" s="84"/>
      <c r="H38" s="93"/>
      <c r="I38" s="94"/>
    </row>
    <row r="39" spans="1:20" ht="48" customHeight="1" x14ac:dyDescent="0.25">
      <c r="A39" s="66"/>
      <c r="B39" s="76"/>
      <c r="C39" s="77" t="s">
        <v>15</v>
      </c>
      <c r="D39" s="79">
        <f>E39+F39+G39+H39</f>
        <v>38365.249000000003</v>
      </c>
      <c r="E39" s="70">
        <f>E43+E57</f>
        <v>12791.631000000001</v>
      </c>
      <c r="F39" s="81">
        <f>F43+F57</f>
        <v>12786.809000000001</v>
      </c>
      <c r="G39" s="81">
        <f>G43+G57</f>
        <v>12786.809000000001</v>
      </c>
      <c r="H39" s="54">
        <v>0</v>
      </c>
      <c r="I39" s="55"/>
    </row>
    <row r="40" spans="1:20" ht="15.75" customHeight="1" thickBot="1" x14ac:dyDescent="0.3">
      <c r="A40" s="66"/>
      <c r="B40" s="76"/>
      <c r="C40" s="78"/>
      <c r="D40" s="80"/>
      <c r="E40" s="71"/>
      <c r="F40" s="82"/>
      <c r="G40" s="82"/>
      <c r="H40" s="56"/>
      <c r="I40" s="57"/>
    </row>
    <row r="41" spans="1:20" ht="16.5" thickBot="1" x14ac:dyDescent="0.3">
      <c r="A41" s="67"/>
      <c r="B41" s="62"/>
      <c r="C41" s="11" t="s">
        <v>16</v>
      </c>
      <c r="D41" s="18">
        <f t="shared" ref="D41:D50" si="16">E41+F41+G41+H41</f>
        <v>3005.3829999999998</v>
      </c>
      <c r="E41" s="30">
        <f>E44</f>
        <v>1702.0569999999998</v>
      </c>
      <c r="F41" s="30">
        <f t="shared" ref="F41:G41" si="17">F44</f>
        <v>651.66300000000001</v>
      </c>
      <c r="G41" s="30">
        <f t="shared" si="17"/>
        <v>651.66300000000001</v>
      </c>
      <c r="H41" s="51">
        <v>0</v>
      </c>
      <c r="I41" s="52"/>
    </row>
    <row r="42" spans="1:20" ht="16.5" customHeight="1" thickBot="1" x14ac:dyDescent="0.3">
      <c r="A42" s="65" t="s">
        <v>47</v>
      </c>
      <c r="B42" s="65" t="s">
        <v>48</v>
      </c>
      <c r="C42" s="2" t="s">
        <v>32</v>
      </c>
      <c r="D42" s="18">
        <f t="shared" si="16"/>
        <v>40311.719000000005</v>
      </c>
      <c r="E42" s="14">
        <f>SUM(E43:E45)</f>
        <v>14136.149000000001</v>
      </c>
      <c r="F42" s="14">
        <f t="shared" ref="F42:G42" si="18">SUM(F43:F45)</f>
        <v>13087.785000000002</v>
      </c>
      <c r="G42" s="14">
        <f t="shared" si="18"/>
        <v>13087.785000000002</v>
      </c>
      <c r="H42" s="51">
        <v>0</v>
      </c>
      <c r="I42" s="52"/>
    </row>
    <row r="43" spans="1:20" ht="63.75" thickBot="1" x14ac:dyDescent="0.3">
      <c r="A43" s="66"/>
      <c r="B43" s="66"/>
      <c r="C43" s="2" t="s">
        <v>15</v>
      </c>
      <c r="D43" s="18">
        <f t="shared" si="16"/>
        <v>37306.336000000003</v>
      </c>
      <c r="E43" s="14">
        <f>SUM(E46,E47)</f>
        <v>12434.092000000001</v>
      </c>
      <c r="F43" s="14">
        <f>SUM(F46,F47)</f>
        <v>12436.122000000001</v>
      </c>
      <c r="G43" s="14">
        <f>SUM(G46,G47)</f>
        <v>12436.122000000001</v>
      </c>
      <c r="H43" s="72">
        <f t="shared" ref="H43" si="19">SUM(H46,H47)</f>
        <v>0</v>
      </c>
      <c r="I43" s="73"/>
    </row>
    <row r="44" spans="1:20" ht="16.5" thickBot="1" x14ac:dyDescent="0.3">
      <c r="A44" s="66"/>
      <c r="B44" s="66"/>
      <c r="C44" s="2" t="s">
        <v>16</v>
      </c>
      <c r="D44" s="18">
        <f t="shared" si="16"/>
        <v>3005.3829999999998</v>
      </c>
      <c r="E44" s="14">
        <f>E48+E49</f>
        <v>1702.0569999999998</v>
      </c>
      <c r="F44" s="14">
        <f t="shared" ref="F44:G44" si="20">F48+F49</f>
        <v>651.66300000000001</v>
      </c>
      <c r="G44" s="14">
        <f t="shared" si="20"/>
        <v>651.66300000000001</v>
      </c>
      <c r="H44" s="51">
        <v>0</v>
      </c>
      <c r="I44" s="52"/>
    </row>
    <row r="45" spans="1:20" ht="63.75" thickBot="1" x14ac:dyDescent="0.3">
      <c r="A45" s="67"/>
      <c r="B45" s="67"/>
      <c r="C45" s="2" t="s">
        <v>17</v>
      </c>
      <c r="D45" s="18">
        <f t="shared" si="16"/>
        <v>0</v>
      </c>
      <c r="E45" s="14">
        <v>0</v>
      </c>
      <c r="F45" s="14">
        <v>0</v>
      </c>
      <c r="G45" s="15">
        <v>0</v>
      </c>
      <c r="H45" s="51">
        <v>0</v>
      </c>
      <c r="I45" s="52"/>
    </row>
    <row r="46" spans="1:20" ht="192" customHeight="1" thickBot="1" x14ac:dyDescent="0.3">
      <c r="A46" s="23" t="s">
        <v>49</v>
      </c>
      <c r="B46" s="2" t="s">
        <v>50</v>
      </c>
      <c r="C46" s="9" t="s">
        <v>15</v>
      </c>
      <c r="D46" s="14">
        <f t="shared" si="16"/>
        <v>37097.735999999997</v>
      </c>
      <c r="E46" s="29">
        <v>12365.892</v>
      </c>
      <c r="F46" s="29">
        <v>12365.922</v>
      </c>
      <c r="G46" s="16">
        <v>12365.922</v>
      </c>
      <c r="H46" s="51">
        <v>0</v>
      </c>
      <c r="I46" s="52"/>
    </row>
    <row r="47" spans="1:20" ht="192" customHeight="1" thickBot="1" x14ac:dyDescent="0.3">
      <c r="A47" s="11" t="s">
        <v>51</v>
      </c>
      <c r="B47" s="8" t="s">
        <v>52</v>
      </c>
      <c r="C47" s="13" t="s">
        <v>15</v>
      </c>
      <c r="D47" s="14">
        <f t="shared" si="16"/>
        <v>208.60000000000002</v>
      </c>
      <c r="E47" s="27">
        <v>68.2</v>
      </c>
      <c r="F47" s="27">
        <v>70.2</v>
      </c>
      <c r="G47" s="32">
        <v>70.2</v>
      </c>
      <c r="H47" s="85">
        <v>0</v>
      </c>
      <c r="I47" s="86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95.25" thickBot="1" x14ac:dyDescent="0.3">
      <c r="A48" s="23" t="s">
        <v>53</v>
      </c>
      <c r="B48" s="9" t="s">
        <v>56</v>
      </c>
      <c r="C48" s="9" t="s">
        <v>16</v>
      </c>
      <c r="D48" s="38">
        <f t="shared" si="16"/>
        <v>2406.12</v>
      </c>
      <c r="E48" s="37">
        <v>1506.12</v>
      </c>
      <c r="F48" s="37">
        <v>450</v>
      </c>
      <c r="G48" s="16">
        <v>450</v>
      </c>
      <c r="H48" s="51">
        <v>0</v>
      </c>
      <c r="I48" s="52"/>
      <c r="K48" s="39"/>
      <c r="L48" s="39"/>
      <c r="M48" s="39"/>
      <c r="N48" s="40"/>
      <c r="O48" s="41"/>
      <c r="P48" s="41"/>
      <c r="Q48" s="41"/>
      <c r="R48" s="53"/>
      <c r="S48" s="53"/>
      <c r="T48" s="1"/>
    </row>
    <row r="49" spans="1:20" ht="126.75" thickBot="1" x14ac:dyDescent="0.3">
      <c r="A49" s="23" t="s">
        <v>55</v>
      </c>
      <c r="B49" s="9" t="s">
        <v>54</v>
      </c>
      <c r="C49" s="9" t="s">
        <v>16</v>
      </c>
      <c r="D49" s="38">
        <f t="shared" si="16"/>
        <v>599.26300000000003</v>
      </c>
      <c r="E49" s="37">
        <v>195.93700000000001</v>
      </c>
      <c r="F49" s="37">
        <v>201.66300000000001</v>
      </c>
      <c r="G49" s="16">
        <v>201.66300000000001</v>
      </c>
      <c r="H49" s="51">
        <v>0</v>
      </c>
      <c r="I49" s="52"/>
      <c r="K49" s="39"/>
      <c r="L49" s="39"/>
      <c r="M49" s="39"/>
      <c r="N49" s="40"/>
      <c r="O49" s="41"/>
      <c r="P49" s="41"/>
      <c r="Q49" s="41"/>
      <c r="R49" s="53"/>
      <c r="S49" s="53"/>
      <c r="T49" s="1"/>
    </row>
    <row r="50" spans="1:20" ht="11.25" customHeight="1" x14ac:dyDescent="0.25">
      <c r="A50" s="65" t="s">
        <v>57</v>
      </c>
      <c r="B50" s="65" t="s">
        <v>58</v>
      </c>
      <c r="C50" s="77" t="s">
        <v>32</v>
      </c>
      <c r="D50" s="63">
        <f t="shared" si="16"/>
        <v>708791.25889000006</v>
      </c>
      <c r="E50" s="83">
        <v>459197.17985999997</v>
      </c>
      <c r="F50" s="83">
        <f>F52</f>
        <v>241703.74575</v>
      </c>
      <c r="G50" s="83">
        <v>7890.3332799999998</v>
      </c>
      <c r="H50" s="54">
        <v>0</v>
      </c>
      <c r="I50" s="55"/>
    </row>
    <row r="51" spans="1:20" ht="11.25" customHeight="1" thickBot="1" x14ac:dyDescent="0.3">
      <c r="A51" s="66"/>
      <c r="B51" s="66"/>
      <c r="C51" s="78"/>
      <c r="D51" s="64"/>
      <c r="E51" s="84"/>
      <c r="F51" s="84"/>
      <c r="G51" s="84"/>
      <c r="H51" s="56"/>
      <c r="I51" s="57"/>
    </row>
    <row r="52" spans="1:20" ht="84.75" customHeight="1" x14ac:dyDescent="0.25">
      <c r="A52" s="66"/>
      <c r="B52" s="66"/>
      <c r="C52" s="77" t="s">
        <v>17</v>
      </c>
      <c r="D52" s="63">
        <f>E52+F52+G52+H52</f>
        <v>708791.25889000006</v>
      </c>
      <c r="E52" s="83" t="s">
        <v>80</v>
      </c>
      <c r="F52" s="83">
        <v>241703.74575</v>
      </c>
      <c r="G52" s="83">
        <v>7890.3332799999998</v>
      </c>
      <c r="H52" s="54">
        <v>0</v>
      </c>
      <c r="I52" s="55"/>
    </row>
    <row r="53" spans="1:20" ht="10.5" customHeight="1" thickBot="1" x14ac:dyDescent="0.3">
      <c r="A53" s="67"/>
      <c r="B53" s="67"/>
      <c r="C53" s="78"/>
      <c r="D53" s="64"/>
      <c r="E53" s="84"/>
      <c r="F53" s="84"/>
      <c r="G53" s="84"/>
      <c r="H53" s="56"/>
      <c r="I53" s="57"/>
    </row>
    <row r="54" spans="1:20" ht="110.25" customHeight="1" thickBot="1" x14ac:dyDescent="0.3">
      <c r="A54" s="58" t="s">
        <v>59</v>
      </c>
      <c r="B54" s="58" t="s">
        <v>58</v>
      </c>
      <c r="C54" s="77" t="s">
        <v>17</v>
      </c>
      <c r="D54" s="63">
        <f>E54+F54+G54+H54</f>
        <v>708791.25889000006</v>
      </c>
      <c r="E54" s="83" t="s">
        <v>80</v>
      </c>
      <c r="F54" s="83">
        <v>241703.74575</v>
      </c>
      <c r="G54" s="83">
        <v>7890.3332799999998</v>
      </c>
      <c r="H54" s="54">
        <v>0</v>
      </c>
      <c r="I54" s="55"/>
    </row>
    <row r="55" spans="1:20" ht="15.75" hidden="1" customHeight="1" thickBot="1" x14ac:dyDescent="0.3">
      <c r="A55" s="60"/>
      <c r="B55" s="60"/>
      <c r="C55" s="78"/>
      <c r="D55" s="64"/>
      <c r="E55" s="84"/>
      <c r="F55" s="84"/>
      <c r="G55" s="84"/>
      <c r="H55" s="56"/>
      <c r="I55" s="57"/>
    </row>
    <row r="56" spans="1:20" ht="16.5" customHeight="1" thickBot="1" x14ac:dyDescent="0.3">
      <c r="A56" s="65" t="s">
        <v>60</v>
      </c>
      <c r="B56" s="65" t="s">
        <v>61</v>
      </c>
      <c r="C56" s="12" t="s">
        <v>32</v>
      </c>
      <c r="D56" s="18">
        <f t="shared" ref="D56:D61" si="21">E56+F56+G56+H56</f>
        <v>1058.913</v>
      </c>
      <c r="E56" s="19">
        <v>357.53899999999999</v>
      </c>
      <c r="F56" s="19">
        <v>350.68700000000001</v>
      </c>
      <c r="G56" s="19">
        <v>350.68700000000001</v>
      </c>
      <c r="H56" s="51">
        <v>0</v>
      </c>
      <c r="I56" s="52"/>
    </row>
    <row r="57" spans="1:20" ht="63.75" thickBot="1" x14ac:dyDescent="0.3">
      <c r="A57" s="67"/>
      <c r="B57" s="67"/>
      <c r="C57" s="2" t="s">
        <v>15</v>
      </c>
      <c r="D57" s="18">
        <f t="shared" si="21"/>
        <v>1058.913</v>
      </c>
      <c r="E57" s="20">
        <v>357.53899999999999</v>
      </c>
      <c r="F57" s="20">
        <v>350.68700000000001</v>
      </c>
      <c r="G57" s="21">
        <v>350.68700000000001</v>
      </c>
      <c r="H57" s="51">
        <v>0</v>
      </c>
      <c r="I57" s="52"/>
    </row>
    <row r="58" spans="1:20" ht="63.75" thickBot="1" x14ac:dyDescent="0.3">
      <c r="A58" s="11" t="s">
        <v>62</v>
      </c>
      <c r="B58" s="13" t="s">
        <v>63</v>
      </c>
      <c r="C58" s="9" t="s">
        <v>15</v>
      </c>
      <c r="D58" s="18">
        <f t="shared" si="21"/>
        <v>1058.913</v>
      </c>
      <c r="E58" s="20">
        <v>357.53899999999999</v>
      </c>
      <c r="F58" s="20">
        <v>350.68700000000001</v>
      </c>
      <c r="G58" s="21">
        <v>350.68700000000001</v>
      </c>
      <c r="H58" s="51">
        <v>0</v>
      </c>
      <c r="I58" s="52"/>
    </row>
    <row r="59" spans="1:20" ht="16.5" customHeight="1" thickBot="1" x14ac:dyDescent="0.3">
      <c r="A59" s="95" t="s">
        <v>76</v>
      </c>
      <c r="B59" s="65" t="s">
        <v>64</v>
      </c>
      <c r="C59" s="9" t="s">
        <v>32</v>
      </c>
      <c r="D59" s="18">
        <f t="shared" si="21"/>
        <v>1328.7049000000002</v>
      </c>
      <c r="E59" s="14">
        <f>E60</f>
        <v>1328.7049000000002</v>
      </c>
      <c r="F59" s="14">
        <f t="shared" ref="F59:G59" si="22">F60+F61</f>
        <v>0</v>
      </c>
      <c r="G59" s="14">
        <f t="shared" si="22"/>
        <v>0</v>
      </c>
      <c r="H59" s="72">
        <f t="shared" ref="H59" si="23">H60+H61</f>
        <v>0</v>
      </c>
      <c r="I59" s="73"/>
    </row>
    <row r="60" spans="1:20" ht="74.25" customHeight="1" thickBot="1" x14ac:dyDescent="0.3">
      <c r="A60" s="96"/>
      <c r="B60" s="67"/>
      <c r="C60" s="9" t="s">
        <v>17</v>
      </c>
      <c r="D60" s="18">
        <f t="shared" si="21"/>
        <v>1328.7049000000002</v>
      </c>
      <c r="E60" s="29">
        <f>E61</f>
        <v>1328.7049000000002</v>
      </c>
      <c r="F60" s="29">
        <v>0</v>
      </c>
      <c r="G60" s="16">
        <v>0</v>
      </c>
      <c r="H60" s="51">
        <v>0</v>
      </c>
      <c r="I60" s="52"/>
    </row>
    <row r="61" spans="1:20" ht="76.5" customHeight="1" thickBot="1" x14ac:dyDescent="0.3">
      <c r="A61" s="42" t="s">
        <v>75</v>
      </c>
      <c r="B61" s="58" t="s">
        <v>65</v>
      </c>
      <c r="C61" s="58" t="s">
        <v>17</v>
      </c>
      <c r="D61" s="68">
        <f t="shared" si="21"/>
        <v>1328.7049000000002</v>
      </c>
      <c r="E61" s="97">
        <f>1508.255-179.5501</f>
        <v>1328.7049000000002</v>
      </c>
      <c r="F61" s="70">
        <v>0</v>
      </c>
      <c r="G61" s="70">
        <v>0</v>
      </c>
      <c r="H61" s="54">
        <v>0</v>
      </c>
      <c r="I61" s="55"/>
    </row>
    <row r="62" spans="1:20" ht="15.75" hidden="1" thickBot="1" x14ac:dyDescent="0.3">
      <c r="A62" s="43"/>
      <c r="B62" s="60"/>
      <c r="C62" s="60"/>
      <c r="D62" s="69"/>
      <c r="E62" s="98"/>
      <c r="F62" s="71"/>
      <c r="G62" s="71"/>
      <c r="H62" s="56"/>
      <c r="I62" s="57"/>
    </row>
    <row r="63" spans="1:20" ht="16.5" thickBot="1" x14ac:dyDescent="0.3">
      <c r="A63" s="65" t="s">
        <v>66</v>
      </c>
      <c r="B63" s="65" t="s">
        <v>67</v>
      </c>
      <c r="C63" s="12" t="s">
        <v>32</v>
      </c>
      <c r="D63" s="18">
        <f t="shared" ref="D63:D72" si="24">E63+F63+G63+H63</f>
        <v>0</v>
      </c>
      <c r="E63" s="22">
        <v>0</v>
      </c>
      <c r="F63" s="22">
        <v>0</v>
      </c>
      <c r="G63" s="22">
        <v>0</v>
      </c>
      <c r="H63" s="51">
        <v>0</v>
      </c>
      <c r="I63" s="52"/>
    </row>
    <row r="64" spans="1:20" ht="63.75" thickBot="1" x14ac:dyDescent="0.3">
      <c r="A64" s="66"/>
      <c r="B64" s="66"/>
      <c r="C64" s="2" t="s">
        <v>17</v>
      </c>
      <c r="D64" s="18">
        <f t="shared" si="24"/>
        <v>0</v>
      </c>
      <c r="E64" s="29">
        <v>0</v>
      </c>
      <c r="F64" s="29">
        <v>0</v>
      </c>
      <c r="G64" s="16">
        <v>0</v>
      </c>
      <c r="H64" s="51">
        <v>0</v>
      </c>
      <c r="I64" s="52"/>
    </row>
    <row r="65" spans="1:9" ht="63.75" thickBot="1" x14ac:dyDescent="0.3">
      <c r="A65" s="66"/>
      <c r="B65" s="66"/>
      <c r="C65" s="2" t="s">
        <v>15</v>
      </c>
      <c r="D65" s="18">
        <f t="shared" si="24"/>
        <v>0</v>
      </c>
      <c r="E65" s="29">
        <v>0</v>
      </c>
      <c r="F65" s="29">
        <v>0</v>
      </c>
      <c r="G65" s="16">
        <v>0</v>
      </c>
      <c r="H65" s="51">
        <v>0</v>
      </c>
      <c r="I65" s="52"/>
    </row>
    <row r="66" spans="1:9" ht="16.5" thickBot="1" x14ac:dyDescent="0.3">
      <c r="A66" s="67"/>
      <c r="B66" s="67"/>
      <c r="C66" s="2" t="s">
        <v>16</v>
      </c>
      <c r="D66" s="18">
        <f t="shared" si="24"/>
        <v>0</v>
      </c>
      <c r="E66" s="29">
        <v>0</v>
      </c>
      <c r="F66" s="29">
        <v>0</v>
      </c>
      <c r="G66" s="16">
        <v>0</v>
      </c>
      <c r="H66" s="51">
        <v>0</v>
      </c>
      <c r="I66" s="52"/>
    </row>
    <row r="67" spans="1:9" ht="63.75" customHeight="1" thickBot="1" x14ac:dyDescent="0.3">
      <c r="A67" s="28" t="s">
        <v>68</v>
      </c>
      <c r="B67" s="9" t="s">
        <v>69</v>
      </c>
      <c r="C67" s="9" t="s">
        <v>15</v>
      </c>
      <c r="D67" s="18">
        <f t="shared" si="24"/>
        <v>0</v>
      </c>
      <c r="E67" s="29">
        <v>0</v>
      </c>
      <c r="F67" s="29">
        <v>0</v>
      </c>
      <c r="G67" s="16">
        <v>0</v>
      </c>
      <c r="H67" s="51">
        <v>0</v>
      </c>
      <c r="I67" s="52"/>
    </row>
    <row r="68" spans="1:9" ht="63.75" thickBot="1" x14ac:dyDescent="0.3">
      <c r="A68" s="11" t="s">
        <v>70</v>
      </c>
      <c r="B68" s="13" t="s">
        <v>71</v>
      </c>
      <c r="C68" s="13" t="s">
        <v>15</v>
      </c>
      <c r="D68" s="18">
        <f t="shared" si="24"/>
        <v>0</v>
      </c>
      <c r="E68" s="27">
        <v>0</v>
      </c>
      <c r="F68" s="27">
        <v>0</v>
      </c>
      <c r="G68" s="32">
        <v>0</v>
      </c>
      <c r="H68" s="51">
        <v>0</v>
      </c>
      <c r="I68" s="52"/>
    </row>
    <row r="69" spans="1:9" ht="63.75" thickBot="1" x14ac:dyDescent="0.3">
      <c r="A69" s="65" t="s">
        <v>72</v>
      </c>
      <c r="B69" s="65" t="s">
        <v>73</v>
      </c>
      <c r="C69" s="13" t="s">
        <v>15</v>
      </c>
      <c r="D69" s="18">
        <f t="shared" si="24"/>
        <v>0</v>
      </c>
      <c r="E69" s="27">
        <v>0</v>
      </c>
      <c r="F69" s="27">
        <v>0</v>
      </c>
      <c r="G69" s="32">
        <v>0</v>
      </c>
      <c r="H69" s="51">
        <v>0</v>
      </c>
      <c r="I69" s="52"/>
    </row>
    <row r="70" spans="1:9" ht="63.75" thickBot="1" x14ac:dyDescent="0.3">
      <c r="A70" s="67"/>
      <c r="B70" s="67"/>
      <c r="C70" s="9" t="s">
        <v>17</v>
      </c>
      <c r="D70" s="18">
        <f t="shared" si="24"/>
        <v>0</v>
      </c>
      <c r="E70" s="29">
        <v>0</v>
      </c>
      <c r="F70" s="29">
        <v>0</v>
      </c>
      <c r="G70" s="16">
        <v>0</v>
      </c>
      <c r="H70" s="51">
        <v>0</v>
      </c>
      <c r="I70" s="52"/>
    </row>
    <row r="71" spans="1:9" ht="63.75" thickBot="1" x14ac:dyDescent="0.3">
      <c r="A71" s="58" t="s">
        <v>74</v>
      </c>
      <c r="B71" s="58" t="s">
        <v>73</v>
      </c>
      <c r="C71" s="9" t="s">
        <v>15</v>
      </c>
      <c r="D71" s="18">
        <f t="shared" si="24"/>
        <v>0</v>
      </c>
      <c r="E71" s="29">
        <v>0</v>
      </c>
      <c r="F71" s="29">
        <v>0</v>
      </c>
      <c r="G71" s="16">
        <v>0</v>
      </c>
      <c r="H71" s="51">
        <v>0</v>
      </c>
      <c r="I71" s="52"/>
    </row>
    <row r="72" spans="1:9" ht="74.25" customHeight="1" thickBot="1" x14ac:dyDescent="0.3">
      <c r="A72" s="60"/>
      <c r="B72" s="60"/>
      <c r="C72" s="9" t="s">
        <v>17</v>
      </c>
      <c r="D72" s="18">
        <f t="shared" si="24"/>
        <v>0</v>
      </c>
      <c r="E72" s="29">
        <v>0</v>
      </c>
      <c r="F72" s="29">
        <v>0</v>
      </c>
      <c r="G72" s="16">
        <v>0</v>
      </c>
      <c r="H72" s="51">
        <v>0</v>
      </c>
      <c r="I72" s="52"/>
    </row>
    <row r="73" spans="1:9" x14ac:dyDescent="0.25">
      <c r="H73" s="1"/>
    </row>
  </sheetData>
  <mergeCells count="149">
    <mergeCell ref="A1:I1"/>
    <mergeCell ref="A2:I2"/>
    <mergeCell ref="A3:I3"/>
    <mergeCell ref="A4:I4"/>
    <mergeCell ref="H6:I6"/>
    <mergeCell ref="H7:I7"/>
    <mergeCell ref="H10:I10"/>
    <mergeCell ref="A24:A25"/>
    <mergeCell ref="A16:A19"/>
    <mergeCell ref="A13:A15"/>
    <mergeCell ref="A8:A12"/>
    <mergeCell ref="B24:B25"/>
    <mergeCell ref="C24:C25"/>
    <mergeCell ref="D24:D25"/>
    <mergeCell ref="E24:E25"/>
    <mergeCell ref="F24:F25"/>
    <mergeCell ref="G24:G25"/>
    <mergeCell ref="H18:I18"/>
    <mergeCell ref="B13:B15"/>
    <mergeCell ref="A63:A66"/>
    <mergeCell ref="B63:B66"/>
    <mergeCell ref="H63:I63"/>
    <mergeCell ref="H64:I64"/>
    <mergeCell ref="H65:I65"/>
    <mergeCell ref="B61:B62"/>
    <mergeCell ref="C61:C62"/>
    <mergeCell ref="H61:I62"/>
    <mergeCell ref="H50:I51"/>
    <mergeCell ref="A61:A62"/>
    <mergeCell ref="A59:A60"/>
    <mergeCell ref="H66:I66"/>
    <mergeCell ref="H56:I56"/>
    <mergeCell ref="H57:I57"/>
    <mergeCell ref="D61:D62"/>
    <mergeCell ref="E61:E62"/>
    <mergeCell ref="F61:F62"/>
    <mergeCell ref="G61:G62"/>
    <mergeCell ref="G54:G55"/>
    <mergeCell ref="A56:A57"/>
    <mergeCell ref="B56:B57"/>
    <mergeCell ref="B59:B60"/>
    <mergeCell ref="H58:I58"/>
    <mergeCell ref="H59:I59"/>
    <mergeCell ref="H47:I47"/>
    <mergeCell ref="H48:I48"/>
    <mergeCell ref="H49:I49"/>
    <mergeCell ref="H54:I55"/>
    <mergeCell ref="H34:I34"/>
    <mergeCell ref="H35:I36"/>
    <mergeCell ref="H37:I38"/>
    <mergeCell ref="H52:I53"/>
    <mergeCell ref="H24:I25"/>
    <mergeCell ref="H41:I41"/>
    <mergeCell ref="H31:I31"/>
    <mergeCell ref="H32:I32"/>
    <mergeCell ref="H33:I33"/>
    <mergeCell ref="H39:I40"/>
    <mergeCell ref="H42:I42"/>
    <mergeCell ref="H43:I43"/>
    <mergeCell ref="H44:I44"/>
    <mergeCell ref="H45:I45"/>
    <mergeCell ref="H46:I46"/>
    <mergeCell ref="H26:I26"/>
    <mergeCell ref="H27:I27"/>
    <mergeCell ref="H28:I28"/>
    <mergeCell ref="H29:I29"/>
    <mergeCell ref="H30:I30"/>
    <mergeCell ref="A71:A72"/>
    <mergeCell ref="B71:B72"/>
    <mergeCell ref="A69:A70"/>
    <mergeCell ref="B69:B70"/>
    <mergeCell ref="H72:I72"/>
    <mergeCell ref="H67:I67"/>
    <mergeCell ref="H68:I68"/>
    <mergeCell ref="H69:I69"/>
    <mergeCell ref="H70:I70"/>
    <mergeCell ref="H71:I71"/>
    <mergeCell ref="A50:A53"/>
    <mergeCell ref="B50:B53"/>
    <mergeCell ref="C50:C51"/>
    <mergeCell ref="D50:D51"/>
    <mergeCell ref="E50:E51"/>
    <mergeCell ref="F50:F51"/>
    <mergeCell ref="G50:G51"/>
    <mergeCell ref="H60:I60"/>
    <mergeCell ref="A54:A55"/>
    <mergeCell ref="B54:B55"/>
    <mergeCell ref="C54:C55"/>
    <mergeCell ref="D54:D55"/>
    <mergeCell ref="E54:E55"/>
    <mergeCell ref="F54:F55"/>
    <mergeCell ref="C52:C53"/>
    <mergeCell ref="D52:D53"/>
    <mergeCell ref="E52:E53"/>
    <mergeCell ref="F52:F53"/>
    <mergeCell ref="G52:G53"/>
    <mergeCell ref="F39:F40"/>
    <mergeCell ref="G39:G40"/>
    <mergeCell ref="C37:C38"/>
    <mergeCell ref="D37:D38"/>
    <mergeCell ref="E37:E38"/>
    <mergeCell ref="F37:F38"/>
    <mergeCell ref="G37:G38"/>
    <mergeCell ref="A42:A45"/>
    <mergeCell ref="B42:B45"/>
    <mergeCell ref="A26:A27"/>
    <mergeCell ref="B26:B27"/>
    <mergeCell ref="A30:A31"/>
    <mergeCell ref="B30:B31"/>
    <mergeCell ref="A35:A41"/>
    <mergeCell ref="B35:B41"/>
    <mergeCell ref="C39:C40"/>
    <mergeCell ref="D39:D40"/>
    <mergeCell ref="E39:E40"/>
    <mergeCell ref="F16:F17"/>
    <mergeCell ref="G16:G17"/>
    <mergeCell ref="H13:I13"/>
    <mergeCell ref="H14:I14"/>
    <mergeCell ref="H15:I15"/>
    <mergeCell ref="H19:I19"/>
    <mergeCell ref="C35:C36"/>
    <mergeCell ref="D35:D36"/>
    <mergeCell ref="E35:E36"/>
    <mergeCell ref="F35:F36"/>
    <mergeCell ref="G35:G36"/>
    <mergeCell ref="A5:A6"/>
    <mergeCell ref="B5:B6"/>
    <mergeCell ref="C5:C6"/>
    <mergeCell ref="D5:I5"/>
    <mergeCell ref="H8:I9"/>
    <mergeCell ref="H11:I11"/>
    <mergeCell ref="H12:I12"/>
    <mergeCell ref="R48:S48"/>
    <mergeCell ref="R49:S49"/>
    <mergeCell ref="H20:I20"/>
    <mergeCell ref="H21:I21"/>
    <mergeCell ref="H22:I22"/>
    <mergeCell ref="H23:I23"/>
    <mergeCell ref="H16:I17"/>
    <mergeCell ref="B8:B12"/>
    <mergeCell ref="C8:C9"/>
    <mergeCell ref="D8:D9"/>
    <mergeCell ref="E8:E9"/>
    <mergeCell ref="F8:F9"/>
    <mergeCell ref="G8:G9"/>
    <mergeCell ref="B16:B19"/>
    <mergeCell ref="C16:C17"/>
    <mergeCell ref="D16:D17"/>
    <mergeCell ref="E16:E17"/>
  </mergeCells>
  <pageMargins left="0.25" right="0.25" top="0.75" bottom="0.75" header="0.3" footer="0.3"/>
  <pageSetup paperSize="9" scale="46" fitToHeight="0" orientation="landscape" r:id="rId1"/>
  <rowBreaks count="2" manualBreakCount="2">
    <brk id="12" max="16383" man="1"/>
    <brk id="55" max="16383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РедькинНН</dc:creator>
  <cp:lastModifiedBy>ВасильеваНИ</cp:lastModifiedBy>
  <cp:lastPrinted>2022-11-25T06:43:13Z</cp:lastPrinted>
  <dcterms:created xsi:type="dcterms:W3CDTF">2022-11-07T05:59:58Z</dcterms:created>
  <dcterms:modified xsi:type="dcterms:W3CDTF">2022-11-25T11:58:01Z</dcterms:modified>
</cp:coreProperties>
</file>