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РХИВ\2023\пост_01\"/>
    </mc:Choice>
  </mc:AlternateContent>
  <bookViews>
    <workbookView xWindow="0" yWindow="0" windowWidth="19200" windowHeight="11595" activeTab="1"/>
  </bookViews>
  <sheets>
    <sheet name="Приложение 3" sheetId="1" r:id="rId1"/>
    <sheet name="Приложение 4" sheetId="2" r:id="rId2"/>
  </sheets>
  <definedNames>
    <definedName name="_xlnm._FilterDatabase" localSheetId="1" hidden="1">'Приложение 4'!$A$4:$AS$195</definedName>
  </definedNames>
  <calcPr calcId="152511"/>
</workbook>
</file>

<file path=xl/calcChain.xml><?xml version="1.0" encoding="utf-8"?>
<calcChain xmlns="http://schemas.openxmlformats.org/spreadsheetml/2006/main">
  <c r="E9" i="2" l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9" i="1"/>
  <c r="D30" i="1"/>
  <c r="D31" i="1"/>
  <c r="F26" i="1" l="1"/>
  <c r="G26" i="1"/>
  <c r="H26" i="1"/>
  <c r="E26" i="1"/>
  <c r="H18" i="1"/>
  <c r="G18" i="1"/>
  <c r="F18" i="1"/>
  <c r="E18" i="1"/>
  <c r="H17" i="1"/>
  <c r="G17" i="1"/>
  <c r="F17" i="1"/>
  <c r="E17" i="1"/>
  <c r="H25" i="1" l="1"/>
  <c r="H14" i="1"/>
  <c r="G25" i="1"/>
  <c r="G14" i="1"/>
  <c r="F25" i="1"/>
  <c r="F14" i="1"/>
  <c r="H176" i="2" l="1"/>
  <c r="G176" i="2"/>
  <c r="F176" i="2"/>
  <c r="D75" i="2"/>
  <c r="D74" i="2"/>
  <c r="D73" i="2"/>
  <c r="D72" i="2"/>
  <c r="D71" i="2"/>
  <c r="D70" i="2"/>
  <c r="H69" i="2"/>
  <c r="G69" i="2"/>
  <c r="F69" i="2"/>
  <c r="E69" i="2"/>
  <c r="D69" i="2" l="1"/>
  <c r="F152" i="2" l="1"/>
  <c r="G152" i="2" l="1"/>
  <c r="H152" i="2"/>
  <c r="E152" i="2"/>
  <c r="E153" i="2" l="1"/>
  <c r="F14" i="2"/>
  <c r="G14" i="2"/>
  <c r="H14" i="2"/>
  <c r="F15" i="2"/>
  <c r="G15" i="2"/>
  <c r="H15" i="2"/>
  <c r="E16" i="2"/>
  <c r="E15" i="2"/>
  <c r="D68" i="2"/>
  <c r="D67" i="2"/>
  <c r="D66" i="2"/>
  <c r="D65" i="2"/>
  <c r="D64" i="2"/>
  <c r="D63" i="2"/>
  <c r="H62" i="2"/>
  <c r="G62" i="2"/>
  <c r="F62" i="2"/>
  <c r="E62" i="2"/>
  <c r="E14" i="1"/>
  <c r="D62" i="2" l="1"/>
  <c r="E28" i="2"/>
  <c r="E14" i="2" s="1"/>
  <c r="F89" i="2" l="1"/>
  <c r="F12" i="2" s="1"/>
  <c r="G89" i="2"/>
  <c r="G12" i="2" s="1"/>
  <c r="H89" i="2"/>
  <c r="H12" i="2" s="1"/>
  <c r="E89" i="2"/>
  <c r="E12" i="2" s="1"/>
  <c r="F162" i="2"/>
  <c r="G162" i="2"/>
  <c r="H162" i="2"/>
  <c r="E162" i="2"/>
  <c r="E161" i="2"/>
  <c r="D12" i="2" l="1"/>
  <c r="D194" i="2"/>
  <c r="D193" i="2"/>
  <c r="D192" i="2"/>
  <c r="D191" i="2"/>
  <c r="D190" i="2"/>
  <c r="D189" i="2"/>
  <c r="D187" i="2"/>
  <c r="D186" i="2"/>
  <c r="D185" i="2"/>
  <c r="D184" i="2"/>
  <c r="D183" i="2"/>
  <c r="D182" i="2"/>
  <c r="D180" i="2"/>
  <c r="D179" i="2"/>
  <c r="D178" i="2"/>
  <c r="D177" i="2"/>
  <c r="D175" i="2"/>
  <c r="D173" i="2"/>
  <c r="D172" i="2"/>
  <c r="D171" i="2"/>
  <c r="D170" i="2"/>
  <c r="D169" i="2"/>
  <c r="D168" i="2"/>
  <c r="D166" i="2"/>
  <c r="D165" i="2"/>
  <c r="D164" i="2"/>
  <c r="D162" i="2"/>
  <c r="D159" i="2"/>
  <c r="D158" i="2"/>
  <c r="D157" i="2"/>
  <c r="D156" i="2"/>
  <c r="D155" i="2"/>
  <c r="D154" i="2"/>
  <c r="D152" i="2"/>
  <c r="D151" i="2"/>
  <c r="D150" i="2"/>
  <c r="D145" i="2"/>
  <c r="D144" i="2"/>
  <c r="D143" i="2"/>
  <c r="D142" i="2"/>
  <c r="D141" i="2"/>
  <c r="D140" i="2"/>
  <c r="D138" i="2"/>
  <c r="D137" i="2"/>
  <c r="D136" i="2"/>
  <c r="D135" i="2"/>
  <c r="D134" i="2"/>
  <c r="D133" i="2"/>
  <c r="D131" i="2"/>
  <c r="D130" i="2"/>
  <c r="D129" i="2"/>
  <c r="D128" i="2"/>
  <c r="D127" i="2"/>
  <c r="D126" i="2"/>
  <c r="D124" i="2"/>
  <c r="D123" i="2"/>
  <c r="D122" i="2"/>
  <c r="D121" i="2"/>
  <c r="D120" i="2"/>
  <c r="D119" i="2"/>
  <c r="D117" i="2"/>
  <c r="D116" i="2"/>
  <c r="D115" i="2"/>
  <c r="D114" i="2"/>
  <c r="D113" i="2"/>
  <c r="D112" i="2"/>
  <c r="D110" i="2"/>
  <c r="D109" i="2"/>
  <c r="D108" i="2"/>
  <c r="D107" i="2"/>
  <c r="D106" i="2"/>
  <c r="D105" i="2"/>
  <c r="D103" i="2"/>
  <c r="D102" i="2"/>
  <c r="D101" i="2"/>
  <c r="D100" i="2"/>
  <c r="D99" i="2"/>
  <c r="D98" i="2"/>
  <c r="D96" i="2"/>
  <c r="D95" i="2"/>
  <c r="D94" i="2"/>
  <c r="D93" i="2"/>
  <c r="D92" i="2"/>
  <c r="D91" i="2"/>
  <c r="D89" i="2"/>
  <c r="D88" i="2"/>
  <c r="D87" i="2"/>
  <c r="D82" i="2"/>
  <c r="D81" i="2"/>
  <c r="D80" i="2"/>
  <c r="D79" i="2"/>
  <c r="D78" i="2"/>
  <c r="D77" i="2"/>
  <c r="D61" i="2"/>
  <c r="D60" i="2"/>
  <c r="D59" i="2"/>
  <c r="D58" i="2"/>
  <c r="D57" i="2"/>
  <c r="D56" i="2"/>
  <c r="D54" i="2"/>
  <c r="D53" i="2"/>
  <c r="D52" i="2"/>
  <c r="D51" i="2"/>
  <c r="D50" i="2"/>
  <c r="D49" i="2"/>
  <c r="D47" i="2"/>
  <c r="D46" i="2"/>
  <c r="D45" i="2"/>
  <c r="D44" i="2"/>
  <c r="D43" i="2"/>
  <c r="D42" i="2"/>
  <c r="D40" i="2"/>
  <c r="D39" i="2"/>
  <c r="D38" i="2"/>
  <c r="D37" i="2"/>
  <c r="D36" i="2"/>
  <c r="D35" i="2"/>
  <c r="D33" i="2"/>
  <c r="D32" i="2"/>
  <c r="D31" i="2"/>
  <c r="D30" i="2"/>
  <c r="D29" i="2"/>
  <c r="D28" i="2"/>
  <c r="D26" i="2"/>
  <c r="D25" i="2"/>
  <c r="D24" i="2"/>
  <c r="D23" i="2"/>
  <c r="D22" i="2"/>
  <c r="D21" i="2"/>
  <c r="D17" i="2"/>
  <c r="D18" i="2"/>
  <c r="D19" i="2"/>
  <c r="E86" i="2"/>
  <c r="F86" i="2"/>
  <c r="G86" i="2"/>
  <c r="H86" i="2"/>
  <c r="E163" i="2"/>
  <c r="F163" i="2"/>
  <c r="G163" i="2"/>
  <c r="H163" i="2"/>
  <c r="E149" i="2"/>
  <c r="F149" i="2"/>
  <c r="G149" i="2"/>
  <c r="H149" i="2"/>
  <c r="F16" i="2"/>
  <c r="G16" i="2"/>
  <c r="H16" i="2"/>
  <c r="E174" i="2"/>
  <c r="E29" i="1" s="1"/>
  <c r="F174" i="2"/>
  <c r="F29" i="1" s="1"/>
  <c r="G174" i="2"/>
  <c r="G29" i="1" s="1"/>
  <c r="H174" i="2"/>
  <c r="H29" i="1" s="1"/>
  <c r="E148" i="2"/>
  <c r="F148" i="2"/>
  <c r="G148" i="2"/>
  <c r="H148" i="2"/>
  <c r="F85" i="2"/>
  <c r="G85" i="2"/>
  <c r="H85" i="2"/>
  <c r="E85" i="2"/>
  <c r="E8" i="2" s="1"/>
  <c r="F161" i="2"/>
  <c r="G161" i="2"/>
  <c r="H161" i="2"/>
  <c r="E147" i="2"/>
  <c r="F147" i="2"/>
  <c r="G147" i="2"/>
  <c r="H147" i="2"/>
  <c r="H84" i="2"/>
  <c r="F84" i="2"/>
  <c r="G84" i="2"/>
  <c r="E84" i="2"/>
  <c r="H20" i="2"/>
  <c r="H8" i="1" s="1"/>
  <c r="G20" i="2"/>
  <c r="G8" i="1" s="1"/>
  <c r="F20" i="2"/>
  <c r="F8" i="1" s="1"/>
  <c r="E20" i="2"/>
  <c r="E8" i="1" s="1"/>
  <c r="H27" i="2"/>
  <c r="H9" i="1" s="1"/>
  <c r="G27" i="2"/>
  <c r="G9" i="1" s="1"/>
  <c r="F27" i="2"/>
  <c r="F9" i="1" s="1"/>
  <c r="E27" i="2"/>
  <c r="E9" i="1" s="1"/>
  <c r="H34" i="2"/>
  <c r="H10" i="1" s="1"/>
  <c r="G34" i="2"/>
  <c r="G10" i="1" s="1"/>
  <c r="F34" i="2"/>
  <c r="F10" i="1" s="1"/>
  <c r="E34" i="2"/>
  <c r="E10" i="1" s="1"/>
  <c r="H41" i="2"/>
  <c r="H11" i="1" s="1"/>
  <c r="G41" i="2"/>
  <c r="G11" i="1" s="1"/>
  <c r="F41" i="2"/>
  <c r="F11" i="1" s="1"/>
  <c r="E41" i="2"/>
  <c r="E11" i="1" s="1"/>
  <c r="H48" i="2"/>
  <c r="H12" i="1" s="1"/>
  <c r="G48" i="2"/>
  <c r="G12" i="1" s="1"/>
  <c r="F48" i="2"/>
  <c r="F12" i="1" s="1"/>
  <c r="E48" i="2"/>
  <c r="E12" i="1" s="1"/>
  <c r="H55" i="2"/>
  <c r="H13" i="1" s="1"/>
  <c r="G55" i="2"/>
  <c r="G13" i="1" s="1"/>
  <c r="F55" i="2"/>
  <c r="F13" i="1" s="1"/>
  <c r="E55" i="2"/>
  <c r="E13" i="1" s="1"/>
  <c r="H76" i="2"/>
  <c r="H15" i="1" s="1"/>
  <c r="G76" i="2"/>
  <c r="G15" i="1" s="1"/>
  <c r="F76" i="2"/>
  <c r="F15" i="1" s="1"/>
  <c r="E76" i="2"/>
  <c r="E15" i="1" s="1"/>
  <c r="H90" i="2"/>
  <c r="G90" i="2"/>
  <c r="F90" i="2"/>
  <c r="E90" i="2"/>
  <c r="H97" i="2"/>
  <c r="G97" i="2"/>
  <c r="F97" i="2"/>
  <c r="E97" i="2"/>
  <c r="H104" i="2"/>
  <c r="H19" i="1" s="1"/>
  <c r="G104" i="2"/>
  <c r="G19" i="1" s="1"/>
  <c r="F104" i="2"/>
  <c r="F19" i="1" s="1"/>
  <c r="E104" i="2"/>
  <c r="E19" i="1" s="1"/>
  <c r="H111" i="2"/>
  <c r="H20" i="1" s="1"/>
  <c r="G111" i="2"/>
  <c r="G20" i="1" s="1"/>
  <c r="F111" i="2"/>
  <c r="F20" i="1" s="1"/>
  <c r="E111" i="2"/>
  <c r="E20" i="1" s="1"/>
  <c r="H118" i="2"/>
  <c r="H21" i="1" s="1"/>
  <c r="G118" i="2"/>
  <c r="G21" i="1" s="1"/>
  <c r="F118" i="2"/>
  <c r="F21" i="1" s="1"/>
  <c r="E118" i="2"/>
  <c r="E21" i="1" s="1"/>
  <c r="H125" i="2"/>
  <c r="H22" i="1" s="1"/>
  <c r="G125" i="2"/>
  <c r="G22" i="1" s="1"/>
  <c r="F125" i="2"/>
  <c r="F22" i="1" s="1"/>
  <c r="E125" i="2"/>
  <c r="E22" i="1" s="1"/>
  <c r="H132" i="2"/>
  <c r="H23" i="1" s="1"/>
  <c r="G132" i="2"/>
  <c r="G23" i="1" s="1"/>
  <c r="F132" i="2"/>
  <c r="F23" i="1" s="1"/>
  <c r="E132" i="2"/>
  <c r="E23" i="1" s="1"/>
  <c r="H139" i="2"/>
  <c r="H24" i="1" s="1"/>
  <c r="G139" i="2"/>
  <c r="G24" i="1" s="1"/>
  <c r="F139" i="2"/>
  <c r="F24" i="1" s="1"/>
  <c r="E139" i="2"/>
  <c r="E24" i="1" s="1"/>
  <c r="H153" i="2"/>
  <c r="G153" i="2"/>
  <c r="F153" i="2"/>
  <c r="E25" i="1"/>
  <c r="H167" i="2"/>
  <c r="H28" i="1" s="1"/>
  <c r="G167" i="2"/>
  <c r="G28" i="1" s="1"/>
  <c r="F167" i="2"/>
  <c r="F28" i="1" s="1"/>
  <c r="E167" i="2"/>
  <c r="E28" i="1" s="1"/>
  <c r="H181" i="2"/>
  <c r="H30" i="1" s="1"/>
  <c r="G181" i="2"/>
  <c r="G30" i="1" s="1"/>
  <c r="F181" i="2"/>
  <c r="F30" i="1" s="1"/>
  <c r="E181" i="2"/>
  <c r="E30" i="1" s="1"/>
  <c r="E188" i="2"/>
  <c r="E31" i="1" s="1"/>
  <c r="F188" i="2"/>
  <c r="F31" i="1" s="1"/>
  <c r="G188" i="2"/>
  <c r="G31" i="1" s="1"/>
  <c r="H188" i="2"/>
  <c r="H31" i="1" s="1"/>
  <c r="E27" i="1" l="1"/>
  <c r="D27" i="1" s="1"/>
  <c r="D28" i="1"/>
  <c r="D111" i="2"/>
  <c r="H27" i="1"/>
  <c r="H16" i="1"/>
  <c r="F7" i="1"/>
  <c r="F27" i="1"/>
  <c r="G7" i="1"/>
  <c r="F16" i="1"/>
  <c r="H7" i="1"/>
  <c r="G27" i="1"/>
  <c r="G16" i="1"/>
  <c r="E16" i="1"/>
  <c r="D181" i="2"/>
  <c r="D167" i="2"/>
  <c r="E7" i="1"/>
  <c r="D27" i="2"/>
  <c r="D55" i="2"/>
  <c r="D161" i="2"/>
  <c r="D86" i="2"/>
  <c r="D153" i="2"/>
  <c r="D163" i="2"/>
  <c r="D15" i="2"/>
  <c r="D90" i="2"/>
  <c r="D118" i="2"/>
  <c r="D125" i="2"/>
  <c r="D132" i="2"/>
  <c r="D139" i="2"/>
  <c r="D85" i="2"/>
  <c r="D14" i="2"/>
  <c r="D148" i="2"/>
  <c r="D16" i="2"/>
  <c r="D147" i="2"/>
  <c r="E146" i="2"/>
  <c r="D104" i="2"/>
  <c r="D176" i="2"/>
  <c r="D174" i="2" s="1"/>
  <c r="D188" i="2"/>
  <c r="D34" i="2"/>
  <c r="D48" i="2"/>
  <c r="D20" i="2"/>
  <c r="D41" i="2"/>
  <c r="D76" i="2"/>
  <c r="D149" i="2"/>
  <c r="D84" i="2"/>
  <c r="D97" i="2"/>
  <c r="H83" i="2"/>
  <c r="F83" i="2"/>
  <c r="E83" i="2"/>
  <c r="G83" i="2"/>
  <c r="F13" i="2"/>
  <c r="F160" i="2"/>
  <c r="E160" i="2"/>
  <c r="H160" i="2"/>
  <c r="G160" i="2"/>
  <c r="H9" i="2"/>
  <c r="G9" i="2"/>
  <c r="F9" i="2"/>
  <c r="E13" i="2"/>
  <c r="F146" i="2"/>
  <c r="H8" i="2"/>
  <c r="H146" i="2"/>
  <c r="G8" i="2"/>
  <c r="G146" i="2"/>
  <c r="F8" i="2"/>
  <c r="H13" i="2"/>
  <c r="G6" i="2"/>
  <c r="F6" i="2"/>
  <c r="H6" i="2"/>
  <c r="G13" i="2"/>
  <c r="E6" i="2"/>
  <c r="E5" i="2" l="1"/>
  <c r="G6" i="1"/>
  <c r="F6" i="1"/>
  <c r="H5" i="2"/>
  <c r="D146" i="2"/>
  <c r="H6" i="1"/>
  <c r="E6" i="1"/>
  <c r="D6" i="1" s="1"/>
  <c r="D9" i="2"/>
  <c r="F5" i="2"/>
  <c r="G5" i="2"/>
  <c r="D13" i="2"/>
  <c r="D6" i="2"/>
  <c r="D8" i="2"/>
  <c r="D83" i="2"/>
  <c r="D160" i="2"/>
  <c r="D5" i="2" l="1"/>
</calcChain>
</file>

<file path=xl/sharedStrings.xml><?xml version="1.0" encoding="utf-8"?>
<sst xmlns="http://schemas.openxmlformats.org/spreadsheetml/2006/main" count="342" uniqueCount="124">
  <si>
    <r>
      <rPr>
        <sz val="10"/>
        <rFont val="Times New Roman"/>
        <family val="1"/>
      </rPr>
      <t>Статус</t>
    </r>
  </si>
  <si>
    <r>
      <rPr>
        <sz val="10"/>
        <rFont val="Times New Roman"/>
        <family val="1"/>
      </rPr>
      <t>Наименование муниципальной программы, подпрограммы муниципальной программы, ведомственной целевой программы, основного мероприятия</t>
    </r>
  </si>
  <si>
    <r>
      <rPr>
        <sz val="10"/>
        <rFont val="Times New Roman"/>
        <family val="1"/>
      </rPr>
      <t>Ответственный исполнитель, соисполнители,</t>
    </r>
  </si>
  <si>
    <r>
      <rPr>
        <sz val="10"/>
        <rFont val="Times New Roman"/>
        <family val="1"/>
      </rPr>
      <t>Расходы (тыс. руб.), годы</t>
    </r>
  </si>
  <si>
    <r>
      <rPr>
        <sz val="10"/>
        <rFont val="Times New Roman"/>
        <family val="1"/>
      </rPr>
      <t xml:space="preserve">Всего
</t>
    </r>
    <r>
      <rPr>
        <sz val="10"/>
        <rFont val="Times New Roman"/>
        <family val="1"/>
      </rPr>
      <t xml:space="preserve">(нарастающим итогом с начала
</t>
    </r>
    <r>
      <rPr>
        <sz val="10"/>
        <rFont val="Times New Roman"/>
        <family val="1"/>
      </rPr>
      <t>реализации программы)</t>
    </r>
  </si>
  <si>
    <r>
      <rPr>
        <sz val="10"/>
        <rFont val="Times New Roman"/>
        <family val="1"/>
      </rPr>
      <t>2025 год</t>
    </r>
  </si>
  <si>
    <r>
      <rPr>
        <b/>
        <sz val="10"/>
        <rFont val="Times New Roman"/>
        <family val="1"/>
      </rPr>
      <t xml:space="preserve">Муниципальная
</t>
    </r>
    <r>
      <rPr>
        <b/>
        <sz val="10"/>
        <rFont val="Times New Roman"/>
        <family val="1"/>
      </rPr>
      <t>программа</t>
    </r>
  </si>
  <si>
    <r>
      <rPr>
        <b/>
        <sz val="10"/>
        <rFont val="Times New Roman"/>
        <family val="1"/>
      </rPr>
      <t xml:space="preserve">Развитие физической культуры и спорта в
</t>
    </r>
    <r>
      <rPr>
        <b/>
        <sz val="10"/>
        <rFont val="Times New Roman"/>
        <family val="1"/>
      </rPr>
      <t>Корткеросском районе</t>
    </r>
  </si>
  <si>
    <r>
      <rPr>
        <b/>
        <sz val="10"/>
        <rFont val="Times New Roman"/>
        <family val="1"/>
      </rPr>
      <t>Всего</t>
    </r>
  </si>
  <si>
    <r>
      <rPr>
        <b/>
        <sz val="10"/>
        <rFont val="Times New Roman"/>
        <family val="1"/>
      </rPr>
      <t>Задача 1</t>
    </r>
  </si>
  <si>
    <r>
      <rPr>
        <b/>
        <sz val="10"/>
        <rFont val="Times New Roman"/>
        <family val="1"/>
      </rPr>
      <t>Развитие спортивной инфраструктуры</t>
    </r>
  </si>
  <si>
    <r>
      <rPr>
        <sz val="10"/>
        <rFont val="Times New Roman"/>
        <family val="1"/>
      </rPr>
      <t>Основное мероприятие 1.1</t>
    </r>
  </si>
  <si>
    <r>
      <rPr>
        <sz val="10"/>
        <rFont val="Times New Roman"/>
        <family val="1"/>
      </rPr>
      <t>Строительство и реконструкция спортивных объектов</t>
    </r>
  </si>
  <si>
    <r>
      <rPr>
        <sz val="10"/>
        <rFont val="Times New Roman"/>
        <family val="1"/>
      </rPr>
      <t xml:space="preserve">Отдел физической культуры и спорта администрации муниципального района
</t>
    </r>
    <r>
      <rPr>
        <sz val="10"/>
        <rFont val="Times New Roman"/>
        <family val="1"/>
      </rPr>
      <t>«Корткеросский»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</si>
  <si>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1.2</t>
    </r>
  </si>
  <si>
    <r>
      <rPr>
        <sz val="10"/>
        <rFont val="Times New Roman"/>
        <family val="1"/>
      </rPr>
      <t>Основное мероприятие 1.3</t>
    </r>
  </si>
  <si>
    <r>
      <rPr>
        <sz val="10"/>
        <rFont val="Times New Roman"/>
        <family val="1"/>
      </rPr>
      <t>Реализация отдельных мероприятий федерального, регионального проекта «Спорт – норма жизни»</t>
    </r>
  </si>
  <si>
    <r>
      <rPr>
        <sz val="10"/>
        <rFont val="Times New Roman"/>
        <family val="1"/>
      </rPr>
      <t>Основное мероприятие 1.4</t>
    </r>
  </si>
  <si>
    <r>
      <rPr>
        <sz val="10"/>
        <rFont val="Times New Roman"/>
        <family val="1"/>
      </rPr>
      <t>Создание безопасных условий в организациях в сфере физической культуры и спорта</t>
    </r>
  </si>
  <si>
    <r>
      <rPr>
        <sz val="10"/>
        <rFont val="Times New Roman"/>
        <family val="1"/>
      </rPr>
      <t>Основное мероприятие 1.5</t>
    </r>
  </si>
  <si>
    <r>
      <rPr>
        <sz val="10"/>
        <rFont val="Times New Roman"/>
        <family val="1"/>
      </rPr>
      <t>Оснащение объектов инфраструктуры спортивно-технологическим оборудованием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</si>
  <si>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1.6</t>
    </r>
  </si>
  <si>
    <r>
      <rPr>
        <sz val="10"/>
        <rFont val="Times New Roman"/>
        <family val="1"/>
      </rPr>
      <t>Мероприятия в области обеспечения доступной среды</t>
    </r>
  </si>
  <si>
    <r>
      <rPr>
        <sz val="10"/>
        <rFont val="Times New Roman"/>
        <family val="1"/>
      </rPr>
      <t>Основное мероприятие 1.7</t>
    </r>
  </si>
  <si>
    <r>
      <rPr>
        <sz val="10"/>
        <rFont val="Times New Roman"/>
        <family val="1"/>
      </rPr>
      <t xml:space="preserve">Реализация проекта «Народный бюджет» в
</t>
    </r>
    <r>
      <rPr>
        <sz val="10"/>
        <rFont val="Times New Roman"/>
        <family val="1"/>
      </rPr>
      <t>сфере физической культуры и спорта</t>
    </r>
  </si>
  <si>
    <r>
      <rPr>
        <b/>
        <sz val="10"/>
        <rFont val="Times New Roman"/>
        <family val="1"/>
      </rPr>
      <t>Задача 2</t>
    </r>
  </si>
  <si>
    <r>
      <rPr>
        <b/>
        <sz val="10"/>
        <rFont val="Times New Roman"/>
        <family val="1"/>
      </rPr>
      <t>Развитие массового спорта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</si>
  <si>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2.1</t>
    </r>
  </si>
  <si>
    <r>
      <rPr>
        <sz val="10"/>
        <rFont val="Times New Roman"/>
        <family val="1"/>
      </rPr>
      <t>Основное мероприятие 2.2</t>
    </r>
  </si>
  <si>
    <r>
      <rPr>
        <sz val="10"/>
        <rFont val="Times New Roman"/>
        <family val="1"/>
      </rPr>
      <t>Оказание муниципальных услуг (выполнение работ) организациями дополнительного образования детей физкультурно-спортивной направленности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</si>
  <si>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2.3</t>
    </r>
  </si>
  <si>
    <r>
      <rPr>
        <sz val="10"/>
        <rFont val="Times New Roman"/>
        <family val="1"/>
      </rPr>
      <t>Основное мероприятие 2.4</t>
    </r>
  </si>
  <si>
    <r>
      <rPr>
        <sz val="10"/>
        <rFont val="Times New Roman"/>
        <family val="1"/>
      </rPr>
      <t>Пропаганда и популяризация физической культуры и спорта среди жителей</t>
    </r>
  </si>
  <si>
    <r>
      <rPr>
        <sz val="10"/>
        <rFont val="Times New Roman"/>
        <family val="1"/>
      </rPr>
      <t>Основное мероприятие 2.5</t>
    </r>
  </si>
  <si>
    <r>
      <rPr>
        <sz val="10"/>
        <rFont val="Times New Roman"/>
        <family val="1"/>
      </rPr>
      <t>Основное мероприятие 2.6</t>
    </r>
  </si>
  <si>
    <r>
      <rPr>
        <sz val="10"/>
        <rFont val="Times New Roman"/>
        <family val="1"/>
      </rPr>
      <t xml:space="preserve">Cофинансирование расходных обязательств органов местного самоуправления, связанных с повышением оплаты труда отдельных категорий
</t>
    </r>
    <r>
      <rPr>
        <sz val="10"/>
        <rFont val="Times New Roman"/>
        <family val="1"/>
      </rPr>
      <t>работников в сфере образования</t>
    </r>
  </si>
  <si>
    <r>
      <rPr>
        <sz val="10"/>
        <rFont val="Times New Roman"/>
        <family val="1"/>
      </rPr>
      <t>Основное мероприятие 2.7</t>
    </r>
  </si>
  <si>
    <r>
      <rPr>
        <sz val="10"/>
        <rFont val="Times New Roman"/>
        <family val="1"/>
      </rPr>
      <t xml:space="preserve">Подготовка спортсменов с высокой
</t>
    </r>
    <r>
      <rPr>
        <sz val="10"/>
        <rFont val="Times New Roman"/>
        <family val="1"/>
      </rPr>
      <t>квалификацией, занимающих призовые места на республиканских и всероссийских соревнованиях</t>
    </r>
  </si>
  <si>
    <r>
      <rPr>
        <sz val="10"/>
        <rFont val="Times New Roman"/>
        <family val="1"/>
      </rPr>
      <t>Основное мероприятие 2.8</t>
    </r>
  </si>
  <si>
    <r>
      <rPr>
        <sz val="10"/>
        <rFont val="Times New Roman"/>
        <family val="1"/>
      </rPr>
      <t>Оплата муниципальным учреждениям расходов по коммунальным услугам</t>
    </r>
  </si>
  <si>
    <r>
      <rPr>
        <b/>
        <sz val="10"/>
        <rFont val="Times New Roman"/>
        <family val="1"/>
      </rPr>
      <t>Задача 3</t>
    </r>
  </si>
  <si>
    <r>
      <rPr>
        <b/>
        <sz val="10"/>
        <rFont val="Times New Roman"/>
        <family val="1"/>
      </rPr>
      <t>Подготовка спортивного резерва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</si>
  <si>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3.1</t>
    </r>
  </si>
  <si>
    <r>
      <rPr>
        <b/>
        <sz val="10"/>
        <rFont val="Times New Roman"/>
        <family val="1"/>
      </rPr>
      <t>Задача 4</t>
    </r>
  </si>
  <si>
    <r>
      <rPr>
        <b/>
        <sz val="10"/>
        <rFont val="Times New Roman"/>
        <family val="1"/>
      </rPr>
      <t>Обеспечение        деятельности       учреждений спортивной направленности</t>
    </r>
  </si>
  <si>
    <r>
      <rPr>
        <sz val="10"/>
        <rFont val="Times New Roman"/>
        <family val="1"/>
      </rPr>
      <t>Основное мероприятие 4.1</t>
    </r>
  </si>
  <si>
    <r>
      <rPr>
        <sz val="10"/>
        <rFont val="Times New Roman"/>
        <family val="1"/>
      </rPr>
      <t>Руководство и управление в сфере установленных функций органов местного самоуправления</t>
    </r>
  </si>
  <si>
    <r>
      <rPr>
        <sz val="10"/>
        <rFont val="Times New Roman"/>
        <family val="1"/>
      </rPr>
      <t>Основное мероприятие 4.2</t>
    </r>
  </si>
  <si>
    <r>
      <rPr>
        <sz val="10"/>
        <rFont val="Times New Roman"/>
        <family val="1"/>
      </rPr>
      <t>Выполнение других обязательств органом местного самоуправления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</si>
  <si>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4.2.1</t>
    </r>
  </si>
  <si>
    <r>
      <rPr>
        <sz val="10"/>
        <rFont val="Times New Roman"/>
        <family val="1"/>
      </rPr>
      <t>Оплата расходов по коммунальным услугам</t>
    </r>
  </si>
  <si>
    <r>
      <rPr>
        <sz val="10"/>
        <rFont val="Times New Roman"/>
        <family val="1"/>
      </rPr>
      <t>Основное мероприятие 4.3</t>
    </r>
  </si>
  <si>
    <r>
      <rPr>
        <sz val="10"/>
        <rFont val="Times New Roman"/>
        <family val="1"/>
      </rPr>
      <t>Осуществление государственных полномочий Республики Коми по предоставлению мер социальной поддержки отдельных категорий граждан</t>
    </r>
  </si>
  <si>
    <r>
      <rPr>
        <b/>
        <sz val="12"/>
        <rFont val="Times New Roman"/>
        <family val="1"/>
      </rPr>
      <t xml:space="preserve">Ресурсное обеспечение и прогнозная (справочная) оценка расходов местного бюджета, республиканского бюджета Республики Коми
</t>
    </r>
    <r>
      <rPr>
        <b/>
        <sz val="12"/>
        <rFont val="Times New Roman"/>
        <family val="1"/>
      </rPr>
      <t xml:space="preserve">(с учетом средств федерального бюджета), бюджетов государственных внебюджетных фондов Республики Коми и
</t>
    </r>
    <r>
      <rPr>
        <b/>
        <sz val="12"/>
        <rFont val="Times New Roman"/>
        <family val="1"/>
      </rPr>
      <t>юридических лиц на реализацию целей муниципальной программы (тыс. руб.)</t>
    </r>
  </si>
  <si>
    <r>
      <rPr>
        <b/>
        <sz val="10"/>
        <rFont val="Times New Roman"/>
        <family val="1"/>
      </rPr>
      <t>Всего:</t>
    </r>
  </si>
  <si>
    <r>
      <rPr>
        <sz val="10"/>
        <rFont val="Times New Roman"/>
        <family val="1"/>
      </rPr>
      <t xml:space="preserve">государственные            внебюджетные
</t>
    </r>
    <r>
      <rPr>
        <sz val="10"/>
        <rFont val="Times New Roman"/>
        <family val="1"/>
      </rPr>
      <t>фонды</t>
    </r>
  </si>
  <si>
    <r>
      <rPr>
        <sz val="10"/>
        <rFont val="Times New Roman"/>
        <family val="1"/>
      </rPr>
      <t>юридические лица*</t>
    </r>
  </si>
  <si>
    <r>
      <rPr>
        <sz val="10"/>
        <rFont val="Times New Roman"/>
        <family val="1"/>
      </rPr>
      <t xml:space="preserve">средства от приносящей доход
</t>
    </r>
    <r>
      <rPr>
        <sz val="10"/>
        <rFont val="Times New Roman"/>
        <family val="1"/>
      </rPr>
      <t>деятельности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</si>
  <si>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>бюджета муниципального района «Корткеросский»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</si>
  <si>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>федерального бюджета</t>
    </r>
  </si>
  <si>
    <r>
      <rPr>
        <sz val="10"/>
        <rFont val="Times New Roman"/>
        <family val="1"/>
      </rPr>
      <t xml:space="preserve">- из них за счет средств:
</t>
    </r>
    <r>
      <rPr>
        <sz val="10"/>
        <rFont val="Times New Roman"/>
        <family val="1"/>
      </rPr>
      <t xml:space="preserve">республиканского бюджета Республики
</t>
    </r>
    <r>
      <rPr>
        <sz val="10"/>
        <rFont val="Times New Roman"/>
        <family val="1"/>
      </rPr>
      <t>Коми</t>
    </r>
  </si>
  <si>
    <r>
      <rPr>
        <sz val="10"/>
        <rFont val="Times New Roman"/>
        <family val="1"/>
      </rPr>
      <t>Основное мероприятие 1.2</t>
    </r>
  </si>
  <si>
    <r>
      <rPr>
        <sz val="10"/>
        <rFont val="Times New Roman"/>
        <family val="1"/>
      </rPr>
      <t xml:space="preserve">Укрепление материально- технической базы
</t>
    </r>
    <r>
      <rPr>
        <sz val="10"/>
        <rFont val="Times New Roman"/>
        <family val="1"/>
      </rPr>
      <t>учреждений и организаций физкультурно-спортивной направленности</t>
    </r>
  </si>
  <si>
    <r>
      <rPr>
        <sz val="10"/>
        <rFont val="Times New Roman"/>
        <family val="1"/>
      </rPr>
      <t>Создание               безопасных условий   в   организациях   в сфере  физической  культуры и спорта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</si>
  <si>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1.5</t>
    </r>
  </si>
  <si>
    <r>
      <rPr>
        <sz val="10"/>
        <rFont val="Times New Roman"/>
        <family val="1"/>
      </rPr>
      <t>Основное мероприятие 1.6</t>
    </r>
  </si>
  <si>
    <r>
      <rPr>
        <sz val="10"/>
        <rFont val="Times New Roman"/>
        <family val="1"/>
      </rPr>
      <t>Мероприятия      в      области обеспечения            доступной среды</t>
    </r>
  </si>
  <si>
    <r>
      <rPr>
        <sz val="10"/>
        <rFont val="Times New Roman"/>
        <family val="1"/>
      </rPr>
      <t xml:space="preserve">Реализация                  проекта
</t>
    </r>
    <r>
      <rPr>
        <sz val="10"/>
        <rFont val="Times New Roman"/>
        <family val="1"/>
      </rPr>
      <t>«Народный бюджет» в сфере физической      культуры      и спорта</t>
    </r>
  </si>
  <si>
    <r>
      <rPr>
        <sz val="10"/>
        <rFont val="Times New Roman"/>
        <family val="1"/>
      </rPr>
      <t>Основное мероприятие 2.1</t>
    </r>
  </si>
  <si>
    <r>
      <rPr>
        <sz val="10"/>
        <rFont val="Times New Roman"/>
        <family val="1"/>
      </rPr>
      <t>Оказание муниципальных услуг (выполнение работ) учреждениями физкультурно-спортивной направленности</t>
    </r>
  </si>
  <si>
    <r>
      <rPr>
        <sz val="10"/>
        <rFont val="Times New Roman"/>
        <family val="1"/>
      </rPr>
      <t>Основное мероприятие 2.3</t>
    </r>
  </si>
  <si>
    <r>
      <rPr>
        <sz val="10"/>
        <rFont val="Times New Roman"/>
        <family val="1"/>
      </rPr>
      <t>Пропаганда  и популяризация физической      культуры      и спорта среди жителей</t>
    </r>
  </si>
  <si>
    <r>
      <rPr>
        <sz val="10"/>
        <rFont val="Times New Roman"/>
        <family val="1"/>
      </rPr>
      <t>Содействие подросткам в трудоустройстве и проявлении своей активности в общественной жизни в период каникул</t>
    </r>
  </si>
  <si>
    <r>
      <rPr>
        <sz val="10"/>
        <rFont val="Times New Roman"/>
        <family val="1"/>
      </rPr>
      <t xml:space="preserve">Основное
</t>
    </r>
    <r>
      <rPr>
        <sz val="10"/>
        <rFont val="Times New Roman"/>
        <family val="1"/>
      </rPr>
      <t>мероприятие 2.6</t>
    </r>
  </si>
  <si>
    <r>
      <rPr>
        <sz val="10"/>
        <rFont val="Times New Roman"/>
        <family val="1"/>
      </rPr>
      <t xml:space="preserve">Cофинансирование
</t>
    </r>
    <r>
      <rPr>
        <sz val="10"/>
        <rFont val="Times New Roman"/>
        <family val="1"/>
      </rPr>
      <t>расходных обязательств органов местного самоуправления, связанных с повышением оплаты труда отдельных категорий работников в сфере образования</t>
    </r>
  </si>
  <si>
    <r>
      <rPr>
        <sz val="10"/>
        <rFont val="Times New Roman"/>
        <family val="1"/>
      </rPr>
      <t>Подготовка спортсменов с высокой квалификацией, занимающих призовые места на республиканских и всероссийских соревнованиях</t>
    </r>
  </si>
  <si>
    <r>
      <rPr>
        <sz val="10"/>
        <rFont val="Times New Roman"/>
        <family val="1"/>
      </rPr>
      <t>Основное мероприятие 3.1</t>
    </r>
  </si>
  <si>
    <r>
      <rPr>
        <sz val="10"/>
        <rFont val="Times New Roman"/>
        <family val="1"/>
      </rPr>
      <t>Реализация программ спортивной подготовки по видам спорта</t>
    </r>
  </si>
  <si>
    <r>
      <rPr>
        <b/>
        <sz val="10"/>
        <rFont val="Times New Roman"/>
        <family val="1"/>
      </rPr>
      <t>Обеспечение   деятельности учреждений        спортивной направленности</t>
    </r>
  </si>
  <si>
    <r>
      <rPr>
        <sz val="10"/>
        <rFont val="Times New Roman"/>
        <family val="1"/>
      </rPr>
      <t xml:space="preserve">Оплата расходов по
</t>
    </r>
    <r>
      <rPr>
        <sz val="10"/>
        <rFont val="Times New Roman"/>
        <family val="1"/>
      </rPr>
      <t>коммунальным услугам</t>
    </r>
  </si>
  <si>
    <r>
      <rPr>
        <sz val="10"/>
        <rFont val="Times New Roman"/>
        <family val="1"/>
      </rPr>
      <t xml:space="preserve">Осуществление государственных полномочий Республики
</t>
    </r>
    <r>
      <rPr>
        <sz val="10"/>
        <rFont val="Times New Roman"/>
        <family val="1"/>
      </rPr>
      <t xml:space="preserve">Коми по предоставлению мер социальной поддержки отдельных категорий
</t>
    </r>
    <r>
      <rPr>
        <sz val="10"/>
        <rFont val="Times New Roman"/>
        <family val="1"/>
      </rPr>
      <t>граждан</t>
    </r>
  </si>
  <si>
    <r>
      <rPr>
        <sz val="10"/>
        <rFont val="Times New Roman"/>
        <family val="1"/>
      </rPr>
      <t xml:space="preserve">&lt;*&gt;Бюджет МР «Корткеросский» с учетом безвозмездных поступлений из других уровней бюджетов.
</t>
    </r>
    <r>
      <rPr>
        <sz val="10"/>
        <rFont val="Times New Roman"/>
        <family val="1"/>
      </rPr>
      <t>&lt;**&gt; Юридические лица – муниципальные учреждения, акционерные общества с государственным участием, общественные, научные и иные организации, иные организации.</t>
    </r>
  </si>
  <si>
    <t>Подготовка и переподготовка специалистов        в        сфере физической      культуры      и спорта</t>
  </si>
  <si>
    <t>Основное мероприятие 1.3</t>
  </si>
  <si>
    <t>Реализация  отдельных мероприятий   федерального,
регионального проекта
«Спорт – норма жизни»</t>
  </si>
  <si>
    <t>Муниципальная программа</t>
  </si>
  <si>
    <t>Развитие физической культуры и спорта в</t>
  </si>
  <si>
    <t>Всего:</t>
  </si>
  <si>
    <t>- из них бюджеты сельских поселений</t>
  </si>
  <si>
    <t>юридические лица*</t>
  </si>
  <si>
    <r>
      <rPr>
        <b/>
        <sz val="10"/>
        <rFont val="Times New Roman"/>
        <family val="1"/>
        <charset val="204"/>
      </rPr>
      <t>- из них за счет средств:
бюджета муниципального района «Корткеросский»</t>
    </r>
  </si>
  <si>
    <r>
      <rPr>
        <b/>
        <sz val="10"/>
        <rFont val="Times New Roman"/>
        <family val="1"/>
        <charset val="204"/>
      </rPr>
      <t>- из них за счет средств:
республиканского бюджета Республики
Коми</t>
    </r>
  </si>
  <si>
    <r>
      <rPr>
        <b/>
        <sz val="10"/>
        <rFont val="Times New Roman"/>
        <family val="1"/>
        <charset val="204"/>
      </rPr>
      <t>- из них за счет средств:
федерального бюджета</t>
    </r>
  </si>
  <si>
    <r>
      <rPr>
        <b/>
        <sz val="10"/>
        <rFont val="Times New Roman"/>
        <family val="1"/>
        <charset val="204"/>
      </rPr>
      <t>государственные            внебюджетные
фонды</t>
    </r>
  </si>
  <si>
    <r>
      <rPr>
        <b/>
        <sz val="10"/>
        <rFont val="Times New Roman"/>
        <family val="1"/>
        <charset val="204"/>
      </rPr>
      <t>средства от приносящей доход
деятельности</t>
    </r>
  </si>
  <si>
    <t>Задача 3</t>
  </si>
  <si>
    <t>Подготовка       спортивного резерва</t>
  </si>
  <si>
    <t>Задача 2</t>
  </si>
  <si>
    <t>Развитие массового спорта</t>
  </si>
  <si>
    <t>Всего (нарастающим итогом с начала реализации программы)</t>
  </si>
  <si>
    <t>Статус</t>
  </si>
  <si>
    <r>
      <rPr>
        <b/>
        <sz val="10"/>
        <rFont val="Times New Roman"/>
        <family val="1"/>
        <charset val="204"/>
      </rPr>
      <t>Наименование муниципальной программы, подпрограммы муниципальной программы, ведомственной целевой программы,
основного мероприятия</t>
    </r>
  </si>
  <si>
    <t>Источник финансирования</t>
  </si>
  <si>
    <t>Оценка расходов (тыс. руб.), годы</t>
  </si>
  <si>
    <t>Отдел физической культуры и
спорта администрации муниципального района «Корткеросский»</t>
  </si>
  <si>
    <t>Оказание муниципальных услуг (выполнение работ) учреждениями физкультурно-спортивной направленности</t>
  </si>
  <si>
    <t>Подготовка и переподготовка специалистов в сфере физической культуры и спорта</t>
  </si>
  <si>
    <t>Содействие подросткам в трудоустройстве и проявлении своей активности в общественной жизни в период каникул</t>
  </si>
  <si>
    <t>Отдел физической культуры и спорта администрации муниципального района «Корткеросский»</t>
  </si>
  <si>
    <t>Реализация программ спортивной подготовки по видам спорта</t>
  </si>
  <si>
    <t>Укрепление материально-технической базы учреждений и организаций физкультурно- спортивной направленности</t>
  </si>
  <si>
    <t>Приложение 3
к муниципальной программе
Таблица 3</t>
  </si>
  <si>
    <t>Приложение 4 к муниципальной программе
Таблица 4</t>
  </si>
  <si>
    <t>2022 год</t>
  </si>
  <si>
    <t>2023 год</t>
  </si>
  <si>
    <t>2024 год</t>
  </si>
  <si>
    <t>Основное мероприятие 1.8</t>
  </si>
  <si>
    <t>Приобретение спортивного оборудования и инвентаря для приведения организации спортивной подготовки в нормативное состояние</t>
  </si>
  <si>
    <r>
      <t xml:space="preserve">Оснащение объектов
</t>
    </r>
    <r>
      <rPr>
        <sz val="10"/>
        <rFont val="Times New Roman"/>
        <family val="1"/>
      </rPr>
      <t>инфраструктуры  спортивно- технологическим оборудованием</t>
    </r>
  </si>
  <si>
    <t>Выполнение других обязательств органом местного самоуправления</t>
  </si>
  <si>
    <t>Основное мероприятие 1.9</t>
  </si>
  <si>
    <t>Ресурсное обеспечение
реализации муниципальной программы за счет средств муниципального бюджета муниципального образования
(с учетом средств межбюджетных трансфертов), внебюджетных источников финансирования (тыс. руб.)</t>
  </si>
  <si>
    <t>".</t>
  </si>
  <si>
    <t xml:space="preserve">Реализация мероприятий по закупке и монтажа оборудования для создания "умных" спортивных площадок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</si>
</sst>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/>
    </xf>
    <xf numFmtId="164" fontId="10" fillId="0" borderId="0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top" wrapText="1"/>
    </xf>
    <xf numFmtId="1" fontId="2" fillId="0" borderId="8" xfId="0" applyNumberFormat="1" applyFont="1" applyFill="1" applyBorder="1" applyAlignment="1">
      <alignment horizontal="center" vertical="top" shrinkToFi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center" vertical="center" shrinkToFit="1"/>
    </xf>
    <xf numFmtId="164" fontId="3" fillId="0" borderId="8" xfId="0" applyNumberFormat="1" applyFont="1" applyFill="1" applyBorder="1" applyAlignment="1">
      <alignment horizontal="center" vertical="center" shrinkToFit="1"/>
    </xf>
    <xf numFmtId="164" fontId="1" fillId="0" borderId="8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10" fillId="2" borderId="8" xfId="0" applyNumberFormat="1" applyFont="1" applyFill="1" applyBorder="1" applyAlignment="1">
      <alignment horizontal="center" vertical="center" shrinkToFit="1"/>
    </xf>
    <xf numFmtId="164" fontId="3" fillId="2" borderId="8" xfId="0" applyNumberFormat="1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left" vertical="top" wrapText="1"/>
    </xf>
    <xf numFmtId="1" fontId="10" fillId="2" borderId="8" xfId="0" applyNumberFormat="1" applyFont="1" applyFill="1" applyBorder="1" applyAlignment="1">
      <alignment horizontal="center" vertical="center" shrinkToFit="1"/>
    </xf>
    <xf numFmtId="1" fontId="3" fillId="2" borderId="8" xfId="0" applyNumberFormat="1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left" vertical="top" wrapText="1"/>
    </xf>
    <xf numFmtId="164" fontId="1" fillId="2" borderId="8" xfId="0" applyNumberFormat="1" applyFont="1" applyFill="1" applyBorder="1" applyAlignment="1">
      <alignment horizontal="center" vertical="center" shrinkToFit="1"/>
    </xf>
    <xf numFmtId="1" fontId="1" fillId="2" borderId="8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 indent="13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3" xfId="0" applyFont="1" applyFill="1" applyBorder="1" applyAlignment="1">
      <alignment horizontal="left" vertical="center" wrapText="1" indent="4"/>
    </xf>
    <xf numFmtId="0" fontId="3" fillId="0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9299575" cy="9525"/>
    <xdr:sp macro="" textlink="">
      <xdr:nvSpPr>
        <xdr:cNvPr id="3" name="Shape 3"/>
        <xdr:cNvSpPr/>
      </xdr:nvSpPr>
      <xdr:spPr>
        <a:xfrm>
          <a:off x="0" y="0"/>
          <a:ext cx="9299575" cy="9525"/>
        </a:xfrm>
        <a:custGeom>
          <a:avLst/>
          <a:gdLst/>
          <a:ahLst/>
          <a:cxnLst/>
          <a:rect l="0" t="0" r="0" b="0"/>
          <a:pathLst>
            <a:path w="9299575" h="9525">
              <a:moveTo>
                <a:pt x="9299194" y="0"/>
              </a:moveTo>
              <a:lnTo>
                <a:pt x="0" y="0"/>
              </a:lnTo>
              <a:lnTo>
                <a:pt x="0" y="9143"/>
              </a:lnTo>
              <a:lnTo>
                <a:pt x="9299194" y="9143"/>
              </a:lnTo>
              <a:lnTo>
                <a:pt x="9299194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0</xdr:colOff>
      <xdr:row>31</xdr:row>
      <xdr:rowOff>0</xdr:rowOff>
    </xdr:from>
    <xdr:ext cx="1356360" cy="0"/>
    <xdr:sp macro="" textlink="">
      <xdr:nvSpPr>
        <xdr:cNvPr id="12" name="Shape 12"/>
        <xdr:cNvSpPr/>
      </xdr:nvSpPr>
      <xdr:spPr>
        <a:xfrm>
          <a:off x="0" y="0"/>
          <a:ext cx="1356360" cy="0"/>
        </a:xfrm>
        <a:custGeom>
          <a:avLst/>
          <a:gdLst/>
          <a:ahLst/>
          <a:cxnLst/>
          <a:rect l="0" t="0" r="0" b="0"/>
          <a:pathLst>
            <a:path w="1356360">
              <a:moveTo>
                <a:pt x="0" y="0"/>
              </a:moveTo>
              <a:lnTo>
                <a:pt x="1356286" y="0"/>
              </a:lnTo>
            </a:path>
          </a:pathLst>
        </a:custGeom>
        <a:ln w="11265">
          <a:solidFill>
            <a:srgbClr val="000000"/>
          </a:solidFill>
          <a:prstDash val="dash"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9299575" cy="9525"/>
    <xdr:sp macro="" textlink="">
      <xdr:nvSpPr>
        <xdr:cNvPr id="2" name="Shape 3"/>
        <xdr:cNvSpPr/>
      </xdr:nvSpPr>
      <xdr:spPr>
        <a:xfrm>
          <a:off x="717219" y="0"/>
          <a:ext cx="9299575" cy="9525"/>
        </a:xfrm>
        <a:custGeom>
          <a:avLst/>
          <a:gdLst/>
          <a:ahLst/>
          <a:cxnLst/>
          <a:rect l="0" t="0" r="0" b="0"/>
          <a:pathLst>
            <a:path w="9299575" h="9525">
              <a:moveTo>
                <a:pt x="9299194" y="0"/>
              </a:moveTo>
              <a:lnTo>
                <a:pt x="0" y="0"/>
              </a:lnTo>
              <a:lnTo>
                <a:pt x="0" y="9143"/>
              </a:lnTo>
              <a:lnTo>
                <a:pt x="9299194" y="9143"/>
              </a:lnTo>
              <a:lnTo>
                <a:pt x="9299194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D6" sqref="D6"/>
    </sheetView>
  </sheetViews>
  <sheetFormatPr defaultRowHeight="12.75" x14ac:dyDescent="0.2"/>
  <cols>
    <col min="1" max="1" width="17.6640625" customWidth="1"/>
    <col min="2" max="2" width="41.5" customWidth="1"/>
    <col min="3" max="3" width="39.1640625" customWidth="1"/>
    <col min="4" max="4" width="15.33203125" customWidth="1"/>
    <col min="5" max="7" width="15.33203125" style="17" customWidth="1"/>
    <col min="8" max="8" width="15.33203125" customWidth="1"/>
  </cols>
  <sheetData>
    <row r="1" spans="1:8" ht="47.25" customHeight="1" x14ac:dyDescent="0.25">
      <c r="A1" s="32"/>
      <c r="B1" s="32"/>
      <c r="C1" s="32"/>
      <c r="D1" s="31" t="s">
        <v>111</v>
      </c>
      <c r="E1" s="31"/>
      <c r="F1" s="31"/>
      <c r="G1" s="31"/>
      <c r="H1" s="31"/>
    </row>
    <row r="2" spans="1:8" ht="55.5" customHeight="1" x14ac:dyDescent="0.2">
      <c r="A2" s="33" t="s">
        <v>121</v>
      </c>
      <c r="B2" s="34"/>
      <c r="C2" s="34"/>
      <c r="D2" s="34"/>
      <c r="E2" s="34"/>
      <c r="F2" s="34"/>
      <c r="G2" s="34"/>
      <c r="H2" s="34"/>
    </row>
    <row r="3" spans="1:8" ht="14.25" customHeight="1" x14ac:dyDescent="0.2">
      <c r="A3" s="35" t="s">
        <v>0</v>
      </c>
      <c r="B3" s="35" t="s">
        <v>1</v>
      </c>
      <c r="C3" s="35" t="s">
        <v>2</v>
      </c>
      <c r="D3" s="36" t="s">
        <v>3</v>
      </c>
      <c r="E3" s="36"/>
      <c r="F3" s="36"/>
      <c r="G3" s="36"/>
      <c r="H3" s="36"/>
    </row>
    <row r="4" spans="1:8" ht="81" customHeight="1" x14ac:dyDescent="0.2">
      <c r="A4" s="35"/>
      <c r="B4" s="35"/>
      <c r="C4" s="35"/>
      <c r="D4" s="6" t="s">
        <v>4</v>
      </c>
      <c r="E4" s="18" t="s">
        <v>113</v>
      </c>
      <c r="F4" s="18" t="s">
        <v>114</v>
      </c>
      <c r="G4" s="18" t="s">
        <v>115</v>
      </c>
      <c r="H4" s="18" t="s">
        <v>5</v>
      </c>
    </row>
    <row r="5" spans="1:8" ht="14.25" customHeight="1" x14ac:dyDescent="0.2">
      <c r="A5" s="7">
        <v>1</v>
      </c>
      <c r="B5" s="7">
        <v>2</v>
      </c>
      <c r="C5" s="7">
        <v>3</v>
      </c>
      <c r="D5" s="7">
        <v>4</v>
      </c>
      <c r="E5" s="16">
        <v>5</v>
      </c>
      <c r="F5" s="16">
        <v>6</v>
      </c>
      <c r="G5" s="16">
        <v>7</v>
      </c>
      <c r="H5" s="7">
        <v>8</v>
      </c>
    </row>
    <row r="6" spans="1:8" ht="28.5" customHeight="1" x14ac:dyDescent="0.2">
      <c r="A6" s="8" t="s">
        <v>6</v>
      </c>
      <c r="B6" s="8" t="s">
        <v>7</v>
      </c>
      <c r="C6" s="9" t="s">
        <v>8</v>
      </c>
      <c r="D6" s="5">
        <f>SUM(E6:H6)</f>
        <v>205126.57961000002</v>
      </c>
      <c r="E6" s="13">
        <f>E7+E16+E25+E27</f>
        <v>51112.473040000004</v>
      </c>
      <c r="F6" s="13">
        <f>F7+F16+F25+F27</f>
        <v>49063.639590000006</v>
      </c>
      <c r="G6" s="13">
        <f>G7+G16+G25+G27</f>
        <v>51295.233489999999</v>
      </c>
      <c r="H6" s="13">
        <f>H7+H16+H25+H27</f>
        <v>53655.233489999999</v>
      </c>
    </row>
    <row r="7" spans="1:8" ht="24" customHeight="1" x14ac:dyDescent="0.2">
      <c r="A7" s="9" t="s">
        <v>9</v>
      </c>
      <c r="B7" s="9" t="s">
        <v>10</v>
      </c>
      <c r="C7" s="9" t="s">
        <v>8</v>
      </c>
      <c r="D7" s="5">
        <f t="shared" ref="D7:D31" si="0">SUM(E7:H7)</f>
        <v>4384.4760999999999</v>
      </c>
      <c r="E7" s="13">
        <f t="shared" ref="E7" si="1">E8+E9+E10+E11+E12+E13+E15</f>
        <v>3290.2</v>
      </c>
      <c r="F7" s="13">
        <f t="shared" ref="F7:H7" si="2">F8+F9+F10+F11+F12+F13+F15</f>
        <v>1094.2761</v>
      </c>
      <c r="G7" s="13">
        <f t="shared" si="2"/>
        <v>0</v>
      </c>
      <c r="H7" s="13">
        <f t="shared" si="2"/>
        <v>0</v>
      </c>
    </row>
    <row r="8" spans="1:8" ht="47.1" customHeight="1" x14ac:dyDescent="0.2">
      <c r="A8" s="10" t="s">
        <v>11</v>
      </c>
      <c r="B8" s="10" t="s">
        <v>12</v>
      </c>
      <c r="C8" s="8" t="s">
        <v>13</v>
      </c>
      <c r="D8" s="5">
        <f t="shared" si="0"/>
        <v>0</v>
      </c>
      <c r="E8" s="14">
        <f>'Приложение 4'!E20</f>
        <v>0</v>
      </c>
      <c r="F8" s="14">
        <f>'Приложение 4'!F20</f>
        <v>0</v>
      </c>
      <c r="G8" s="14">
        <f>'Приложение 4'!G20</f>
        <v>0</v>
      </c>
      <c r="H8" s="14">
        <f>'Приложение 4'!H20</f>
        <v>0</v>
      </c>
    </row>
    <row r="9" spans="1:8" ht="57" customHeight="1" x14ac:dyDescent="0.2">
      <c r="A9" s="8" t="s">
        <v>14</v>
      </c>
      <c r="B9" s="11" t="s">
        <v>110</v>
      </c>
      <c r="C9" s="11" t="s">
        <v>104</v>
      </c>
      <c r="D9" s="5">
        <f t="shared" si="0"/>
        <v>824</v>
      </c>
      <c r="E9" s="14">
        <f>'Приложение 4'!E27</f>
        <v>824</v>
      </c>
      <c r="F9" s="14">
        <f>'Приложение 4'!F27</f>
        <v>0</v>
      </c>
      <c r="G9" s="14">
        <f>'Приложение 4'!G27</f>
        <v>0</v>
      </c>
      <c r="H9" s="14">
        <f>'Приложение 4'!H27</f>
        <v>0</v>
      </c>
    </row>
    <row r="10" spans="1:8" ht="45" customHeight="1" x14ac:dyDescent="0.2">
      <c r="A10" s="10" t="s">
        <v>15</v>
      </c>
      <c r="B10" s="10" t="s">
        <v>16</v>
      </c>
      <c r="C10" s="8" t="s">
        <v>13</v>
      </c>
      <c r="D10" s="5">
        <f t="shared" si="0"/>
        <v>0</v>
      </c>
      <c r="E10" s="14">
        <f>'Приложение 4'!E34</f>
        <v>0</v>
      </c>
      <c r="F10" s="14">
        <f>'Приложение 4'!F34</f>
        <v>0</v>
      </c>
      <c r="G10" s="14">
        <f>'Приложение 4'!G34</f>
        <v>0</v>
      </c>
      <c r="H10" s="14">
        <f>'Приложение 4'!H34</f>
        <v>0</v>
      </c>
    </row>
    <row r="11" spans="1:8" ht="45" customHeight="1" x14ac:dyDescent="0.2">
      <c r="A11" s="10" t="s">
        <v>17</v>
      </c>
      <c r="B11" s="10" t="s">
        <v>18</v>
      </c>
      <c r="C11" s="8" t="s">
        <v>13</v>
      </c>
      <c r="D11" s="5">
        <f t="shared" si="0"/>
        <v>2466.1999999999998</v>
      </c>
      <c r="E11" s="14">
        <f>'Приложение 4'!E41</f>
        <v>2466.1999999999998</v>
      </c>
      <c r="F11" s="14">
        <f>'Приложение 4'!F41</f>
        <v>0</v>
      </c>
      <c r="G11" s="14">
        <f>'Приложение 4'!G41</f>
        <v>0</v>
      </c>
      <c r="H11" s="14">
        <f>'Приложение 4'!H41</f>
        <v>0</v>
      </c>
    </row>
    <row r="12" spans="1:8" ht="45.75" customHeight="1" x14ac:dyDescent="0.2">
      <c r="A12" s="10" t="s">
        <v>19</v>
      </c>
      <c r="B12" s="10" t="s">
        <v>20</v>
      </c>
      <c r="C12" s="8" t="s">
        <v>13</v>
      </c>
      <c r="D12" s="5">
        <f t="shared" si="0"/>
        <v>0</v>
      </c>
      <c r="E12" s="14">
        <f>'Приложение 4'!E48</f>
        <v>0</v>
      </c>
      <c r="F12" s="14">
        <f>'Приложение 4'!F48</f>
        <v>0</v>
      </c>
      <c r="G12" s="14">
        <f>'Приложение 4'!G48</f>
        <v>0</v>
      </c>
      <c r="H12" s="14">
        <f>'Приложение 4'!H48</f>
        <v>0</v>
      </c>
    </row>
    <row r="13" spans="1:8" ht="48" customHeight="1" x14ac:dyDescent="0.2">
      <c r="A13" s="8" t="s">
        <v>21</v>
      </c>
      <c r="B13" s="10" t="s">
        <v>22</v>
      </c>
      <c r="C13" s="11" t="s">
        <v>104</v>
      </c>
      <c r="D13" s="5">
        <f t="shared" si="0"/>
        <v>0</v>
      </c>
      <c r="E13" s="14">
        <f>'Приложение 4'!E55</f>
        <v>0</v>
      </c>
      <c r="F13" s="14">
        <f>'Приложение 4'!F55</f>
        <v>0</v>
      </c>
      <c r="G13" s="14">
        <f>'Приложение 4'!G55</f>
        <v>0</v>
      </c>
      <c r="H13" s="14">
        <f>'Приложение 4'!H55</f>
        <v>0</v>
      </c>
    </row>
    <row r="14" spans="1:8" ht="48" customHeight="1" x14ac:dyDescent="0.2">
      <c r="A14" s="10" t="s">
        <v>23</v>
      </c>
      <c r="B14" s="8" t="s">
        <v>24</v>
      </c>
      <c r="C14" s="8" t="s">
        <v>13</v>
      </c>
      <c r="D14" s="5">
        <f t="shared" si="0"/>
        <v>0</v>
      </c>
      <c r="E14" s="14">
        <f>'Приложение 4'!E61</f>
        <v>0</v>
      </c>
      <c r="F14" s="14">
        <f>'Приложение 4'!F61</f>
        <v>0</v>
      </c>
      <c r="G14" s="14">
        <f>'Приложение 4'!G61</f>
        <v>0</v>
      </c>
      <c r="H14" s="14">
        <f>'Приложение 4'!H61</f>
        <v>0</v>
      </c>
    </row>
    <row r="15" spans="1:8" ht="42.75" customHeight="1" x14ac:dyDescent="0.2">
      <c r="A15" s="11" t="s">
        <v>116</v>
      </c>
      <c r="B15" s="11" t="s">
        <v>117</v>
      </c>
      <c r="C15" s="8" t="s">
        <v>13</v>
      </c>
      <c r="D15" s="5">
        <f t="shared" si="0"/>
        <v>1094.2761</v>
      </c>
      <c r="E15" s="14">
        <f>'Приложение 4'!E76</f>
        <v>0</v>
      </c>
      <c r="F15" s="14">
        <f>'Приложение 4'!F76</f>
        <v>1094.2761</v>
      </c>
      <c r="G15" s="14">
        <f>'Приложение 4'!G76</f>
        <v>0</v>
      </c>
      <c r="H15" s="14">
        <f>'Приложение 4'!H76</f>
        <v>0</v>
      </c>
    </row>
    <row r="16" spans="1:8" ht="24" customHeight="1" x14ac:dyDescent="0.2">
      <c r="A16" s="9" t="s">
        <v>25</v>
      </c>
      <c r="B16" s="9" t="s">
        <v>26</v>
      </c>
      <c r="C16" s="9" t="s">
        <v>8</v>
      </c>
      <c r="D16" s="5">
        <f t="shared" si="0"/>
        <v>135490.41512000002</v>
      </c>
      <c r="E16" s="13">
        <f t="shared" ref="E16" si="3">E17+E18+E19+E20+E21+E22+E23+E24</f>
        <v>30639.902650000004</v>
      </c>
      <c r="F16" s="13">
        <f t="shared" ref="F16:H16" si="4">F17+F18+F19+F20+F21+F22+F23+F24</f>
        <v>32938.272089999999</v>
      </c>
      <c r="G16" s="13">
        <f t="shared" si="4"/>
        <v>34958.620190000001</v>
      </c>
      <c r="H16" s="13">
        <f t="shared" si="4"/>
        <v>36953.620190000001</v>
      </c>
    </row>
    <row r="17" spans="1:8" ht="44.25" customHeight="1" x14ac:dyDescent="0.2">
      <c r="A17" s="8" t="s">
        <v>27</v>
      </c>
      <c r="B17" s="11" t="s">
        <v>105</v>
      </c>
      <c r="C17" s="11" t="s">
        <v>104</v>
      </c>
      <c r="D17" s="5">
        <f t="shared" si="0"/>
        <v>38614.389580000003</v>
      </c>
      <c r="E17" s="14">
        <f>'Приложение 4'!E90</f>
        <v>8766.7000000000007</v>
      </c>
      <c r="F17" s="14">
        <f>'Приложение 4'!F90</f>
        <v>9359.2298599999995</v>
      </c>
      <c r="G17" s="14">
        <f>'Приложение 4'!G90</f>
        <v>9904.2298599999995</v>
      </c>
      <c r="H17" s="14">
        <f>'Приложение 4'!H90</f>
        <v>10584.229859999999</v>
      </c>
    </row>
    <row r="18" spans="1:8" ht="57.75" customHeight="1" x14ac:dyDescent="0.2">
      <c r="A18" s="10" t="s">
        <v>28</v>
      </c>
      <c r="B18" s="10" t="s">
        <v>29</v>
      </c>
      <c r="C18" s="8" t="s">
        <v>13</v>
      </c>
      <c r="D18" s="5">
        <f t="shared" si="0"/>
        <v>57127.417779999996</v>
      </c>
      <c r="E18" s="14">
        <f>'Приложение 4'!E97</f>
        <v>11086.068789999999</v>
      </c>
      <c r="F18" s="14">
        <f>'Приложение 4'!F97</f>
        <v>14153.08331</v>
      </c>
      <c r="G18" s="14">
        <f>'Приложение 4'!G97</f>
        <v>15286.63284</v>
      </c>
      <c r="H18" s="14">
        <f>'Приложение 4'!H97</f>
        <v>16601.632839999998</v>
      </c>
    </row>
    <row r="19" spans="1:8" ht="45.95" customHeight="1" x14ac:dyDescent="0.2">
      <c r="A19" s="8" t="s">
        <v>30</v>
      </c>
      <c r="B19" s="11" t="s">
        <v>106</v>
      </c>
      <c r="C19" s="11" t="s">
        <v>108</v>
      </c>
      <c r="D19" s="5">
        <f t="shared" si="0"/>
        <v>0</v>
      </c>
      <c r="E19" s="14">
        <f>'Приложение 4'!E104</f>
        <v>0</v>
      </c>
      <c r="F19" s="14">
        <f>'Приложение 4'!F104</f>
        <v>0</v>
      </c>
      <c r="G19" s="14">
        <f>'Приложение 4'!G104</f>
        <v>0</v>
      </c>
      <c r="H19" s="14">
        <f>'Приложение 4'!H104</f>
        <v>0</v>
      </c>
    </row>
    <row r="20" spans="1:8" ht="47.1" customHeight="1" x14ac:dyDescent="0.2">
      <c r="A20" s="10" t="s">
        <v>31</v>
      </c>
      <c r="B20" s="10" t="s">
        <v>32</v>
      </c>
      <c r="C20" s="8" t="s">
        <v>13</v>
      </c>
      <c r="D20" s="5">
        <f t="shared" si="0"/>
        <v>0</v>
      </c>
      <c r="E20" s="14">
        <f>'Приложение 4'!E111</f>
        <v>0</v>
      </c>
      <c r="F20" s="14">
        <f>'Приложение 4'!F111</f>
        <v>0</v>
      </c>
      <c r="G20" s="14">
        <f>'Приложение 4'!G111</f>
        <v>0</v>
      </c>
      <c r="H20" s="14">
        <f>'Приложение 4'!H111</f>
        <v>0</v>
      </c>
    </row>
    <row r="21" spans="1:8" ht="45.95" customHeight="1" x14ac:dyDescent="0.2">
      <c r="A21" s="10" t="s">
        <v>33</v>
      </c>
      <c r="B21" s="11" t="s">
        <v>107</v>
      </c>
      <c r="C21" s="11" t="s">
        <v>108</v>
      </c>
      <c r="D21" s="5">
        <f t="shared" si="0"/>
        <v>466.23942</v>
      </c>
      <c r="E21" s="14">
        <f>'Приложение 4'!E118</f>
        <v>106.239</v>
      </c>
      <c r="F21" s="14">
        <f>'Приложение 4'!F118</f>
        <v>120.00014</v>
      </c>
      <c r="G21" s="14">
        <f>'Приложение 4'!G118</f>
        <v>120.00014</v>
      </c>
      <c r="H21" s="14">
        <f>'Приложение 4'!H118</f>
        <v>120.00014</v>
      </c>
    </row>
    <row r="22" spans="1:8" ht="69" customHeight="1" x14ac:dyDescent="0.2">
      <c r="A22" s="10" t="s">
        <v>34</v>
      </c>
      <c r="B22" s="8" t="s">
        <v>35</v>
      </c>
      <c r="C22" s="8" t="s">
        <v>13</v>
      </c>
      <c r="D22" s="5">
        <f t="shared" si="0"/>
        <v>23729.9159</v>
      </c>
      <c r="E22" s="14">
        <f>'Приложение 4'!E125</f>
        <v>6730.9295600000005</v>
      </c>
      <c r="F22" s="14">
        <f>'Приложение 4'!F125</f>
        <v>5666.3287800000007</v>
      </c>
      <c r="G22" s="14">
        <f>'Приложение 4'!G125</f>
        <v>5666.3287800000007</v>
      </c>
      <c r="H22" s="14">
        <f>'Приложение 4'!H125</f>
        <v>5666.3287800000007</v>
      </c>
    </row>
    <row r="23" spans="1:8" ht="54.75" customHeight="1" x14ac:dyDescent="0.2">
      <c r="A23" s="10" t="s">
        <v>36</v>
      </c>
      <c r="B23" s="8" t="s">
        <v>37</v>
      </c>
      <c r="C23" s="11" t="s">
        <v>108</v>
      </c>
      <c r="D23" s="5">
        <f t="shared" si="0"/>
        <v>0</v>
      </c>
      <c r="E23" s="14">
        <f>'Приложение 4'!E132</f>
        <v>0</v>
      </c>
      <c r="F23" s="14">
        <f>'Приложение 4'!F132</f>
        <v>0</v>
      </c>
      <c r="G23" s="14">
        <f>'Приложение 4'!G132</f>
        <v>0</v>
      </c>
      <c r="H23" s="14">
        <f>'Приложение 4'!H132</f>
        <v>0</v>
      </c>
    </row>
    <row r="24" spans="1:8" ht="42.75" customHeight="1" x14ac:dyDescent="0.2">
      <c r="A24" s="10" t="s">
        <v>38</v>
      </c>
      <c r="B24" s="10" t="s">
        <v>39</v>
      </c>
      <c r="C24" s="8" t="s">
        <v>13</v>
      </c>
      <c r="D24" s="5">
        <f t="shared" si="0"/>
        <v>15552.452440000001</v>
      </c>
      <c r="E24" s="14">
        <f>'Приложение 4'!E139</f>
        <v>3949.9652999999998</v>
      </c>
      <c r="F24" s="14">
        <f>'Приложение 4'!F139</f>
        <v>3639.63</v>
      </c>
      <c r="G24" s="14">
        <f>'Приложение 4'!G139</f>
        <v>3981.42857</v>
      </c>
      <c r="H24" s="14">
        <f>'Приложение 4'!H139</f>
        <v>3981.42857</v>
      </c>
    </row>
    <row r="25" spans="1:8" ht="23.85" customHeight="1" x14ac:dyDescent="0.2">
      <c r="A25" s="9" t="s">
        <v>40</v>
      </c>
      <c r="B25" s="9" t="s">
        <v>41</v>
      </c>
      <c r="C25" s="9" t="s">
        <v>8</v>
      </c>
      <c r="D25" s="5">
        <f t="shared" si="0"/>
        <v>25810.860940000002</v>
      </c>
      <c r="E25" s="13">
        <f>E26</f>
        <v>7960.1998000000003</v>
      </c>
      <c r="F25" s="13">
        <f>F26</f>
        <v>5595.2533999999996</v>
      </c>
      <c r="G25" s="13">
        <f>G26</f>
        <v>5972.7038700000003</v>
      </c>
      <c r="H25" s="13">
        <f>H26</f>
        <v>6282.7038700000003</v>
      </c>
    </row>
    <row r="26" spans="1:8" ht="45.95" customHeight="1" x14ac:dyDescent="0.2">
      <c r="A26" s="8" t="s">
        <v>42</v>
      </c>
      <c r="B26" s="11" t="s">
        <v>109</v>
      </c>
      <c r="C26" s="11" t="s">
        <v>104</v>
      </c>
      <c r="D26" s="5">
        <f t="shared" si="0"/>
        <v>25810.860940000002</v>
      </c>
      <c r="E26" s="14">
        <f>'Приложение 4'!E153</f>
        <v>7960.1998000000003</v>
      </c>
      <c r="F26" s="14">
        <f>'Приложение 4'!F153</f>
        <v>5595.2533999999996</v>
      </c>
      <c r="G26" s="14">
        <f>'Приложение 4'!G153</f>
        <v>5972.7038700000003</v>
      </c>
      <c r="H26" s="14">
        <f>'Приложение 4'!H153</f>
        <v>6282.7038700000003</v>
      </c>
    </row>
    <row r="27" spans="1:8" ht="33.75" customHeight="1" x14ac:dyDescent="0.2">
      <c r="A27" s="9" t="s">
        <v>43</v>
      </c>
      <c r="B27" s="9" t="s">
        <v>44</v>
      </c>
      <c r="C27" s="9" t="s">
        <v>8</v>
      </c>
      <c r="D27" s="5">
        <f t="shared" si="0"/>
        <v>39440.827449999997</v>
      </c>
      <c r="E27" s="13">
        <f>E28+E29+E31</f>
        <v>9222.1705899999997</v>
      </c>
      <c r="F27" s="13">
        <f t="shared" ref="F27:H27" si="5">F28+F29+F31</f>
        <v>9435.8379999999997</v>
      </c>
      <c r="G27" s="13">
        <f t="shared" si="5"/>
        <v>10363.90943</v>
      </c>
      <c r="H27" s="13">
        <f t="shared" si="5"/>
        <v>10418.90943</v>
      </c>
    </row>
    <row r="28" spans="1:8" ht="45.95" customHeight="1" x14ac:dyDescent="0.2">
      <c r="A28" s="10" t="s">
        <v>45</v>
      </c>
      <c r="B28" s="10" t="s">
        <v>46</v>
      </c>
      <c r="C28" s="8" t="s">
        <v>13</v>
      </c>
      <c r="D28" s="5">
        <f t="shared" si="0"/>
        <v>10067.355699999998</v>
      </c>
      <c r="E28" s="14">
        <f>'Приложение 4'!E167</f>
        <v>2170.1393199999998</v>
      </c>
      <c r="F28" s="14">
        <f>'Приложение 4'!F167</f>
        <v>2522.0500000000002</v>
      </c>
      <c r="G28" s="14">
        <f>'Приложение 4'!G167</f>
        <v>2687.5831899999998</v>
      </c>
      <c r="H28" s="14">
        <f>'Приложение 4'!H167</f>
        <v>2687.5831899999998</v>
      </c>
    </row>
    <row r="29" spans="1:8" ht="47.1" customHeight="1" x14ac:dyDescent="0.2">
      <c r="A29" s="10" t="s">
        <v>47</v>
      </c>
      <c r="B29" s="10" t="s">
        <v>48</v>
      </c>
      <c r="C29" s="8" t="s">
        <v>13</v>
      </c>
      <c r="D29" s="5">
        <f t="shared" si="0"/>
        <v>27556.047749999998</v>
      </c>
      <c r="E29" s="14">
        <f>'Приложение 4'!E174</f>
        <v>6619.3112700000001</v>
      </c>
      <c r="F29" s="14">
        <f>'Приложение 4'!F174</f>
        <v>6452.2199999999993</v>
      </c>
      <c r="G29" s="14">
        <f>'Приложение 4'!G174</f>
        <v>7214.7582400000001</v>
      </c>
      <c r="H29" s="14">
        <f>'Приложение 4'!H174</f>
        <v>7269.7582400000001</v>
      </c>
    </row>
    <row r="30" spans="1:8" ht="45.95" customHeight="1" x14ac:dyDescent="0.2">
      <c r="A30" s="8" t="s">
        <v>49</v>
      </c>
      <c r="B30" s="10" t="s">
        <v>50</v>
      </c>
      <c r="C30" s="11" t="s">
        <v>104</v>
      </c>
      <c r="D30" s="5">
        <f t="shared" si="0"/>
        <v>811.16971999999998</v>
      </c>
      <c r="E30" s="14">
        <f>'Приложение 4'!E181</f>
        <v>138.75686000000002</v>
      </c>
      <c r="F30" s="14">
        <f>'Приложение 4'!F181</f>
        <v>209.27</v>
      </c>
      <c r="G30" s="14">
        <f>'Приложение 4'!G181</f>
        <v>231.57142999999999</v>
      </c>
      <c r="H30" s="14">
        <f>'Приложение 4'!H181</f>
        <v>231.57142999999999</v>
      </c>
    </row>
    <row r="31" spans="1:8" ht="54.75" customHeight="1" x14ac:dyDescent="0.2">
      <c r="A31" s="10" t="s">
        <v>51</v>
      </c>
      <c r="B31" s="10" t="s">
        <v>52</v>
      </c>
      <c r="C31" s="8" t="s">
        <v>13</v>
      </c>
      <c r="D31" s="5">
        <f t="shared" si="0"/>
        <v>1817.424</v>
      </c>
      <c r="E31" s="14">
        <f>'Приложение 4'!E188</f>
        <v>432.72</v>
      </c>
      <c r="F31" s="14">
        <f>'Приложение 4'!F188</f>
        <v>461.56799999999998</v>
      </c>
      <c r="G31" s="14">
        <f>'Приложение 4'!G188</f>
        <v>461.56799999999998</v>
      </c>
      <c r="H31" s="14">
        <f>'Приложение 4'!H188</f>
        <v>461.56799999999998</v>
      </c>
    </row>
  </sheetData>
  <mergeCells count="7">
    <mergeCell ref="D1:H1"/>
    <mergeCell ref="A1:C1"/>
    <mergeCell ref="A2:H2"/>
    <mergeCell ref="A3:A4"/>
    <mergeCell ref="B3:B4"/>
    <mergeCell ref="C3:C4"/>
    <mergeCell ref="D3:H3"/>
  </mergeCells>
  <pageMargins left="0.70866141732283472" right="0.70866141732283472" top="0.55118110236220474" bottom="0.15748031496062992" header="0.31496062992125984" footer="0.31496062992125984"/>
  <pageSetup paperSize="9" scale="55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6"/>
  <sheetViews>
    <sheetView tabSelected="1" topLeftCell="A73" workbookViewId="0">
      <selection activeCell="B76" sqref="B76:B82"/>
    </sheetView>
  </sheetViews>
  <sheetFormatPr defaultRowHeight="12.75" x14ac:dyDescent="0.2"/>
  <cols>
    <col min="1" max="1" width="19.1640625" style="1" customWidth="1"/>
    <col min="2" max="2" width="24.5" style="1" customWidth="1"/>
    <col min="3" max="3" width="39.5" customWidth="1"/>
    <col min="4" max="4" width="16.83203125" style="3" customWidth="1"/>
    <col min="5" max="8" width="15.33203125" style="15" customWidth="1"/>
  </cols>
  <sheetData>
    <row r="1" spans="1:8" ht="42.75" customHeight="1" x14ac:dyDescent="0.2">
      <c r="A1" s="43" t="s">
        <v>112</v>
      </c>
      <c r="B1" s="44"/>
      <c r="C1" s="44"/>
      <c r="D1" s="44"/>
      <c r="E1" s="44"/>
      <c r="F1" s="44"/>
      <c r="G1" s="44"/>
      <c r="H1" s="44"/>
    </row>
    <row r="2" spans="1:8" ht="75.75" customHeight="1" x14ac:dyDescent="0.2">
      <c r="A2" s="33" t="s">
        <v>53</v>
      </c>
      <c r="B2" s="45"/>
      <c r="C2" s="45"/>
      <c r="D2" s="45"/>
      <c r="E2" s="45"/>
      <c r="F2" s="45"/>
      <c r="G2" s="45"/>
      <c r="H2" s="45"/>
    </row>
    <row r="3" spans="1:8" ht="14.25" customHeight="1" x14ac:dyDescent="0.2">
      <c r="A3" s="46" t="s">
        <v>100</v>
      </c>
      <c r="B3" s="48" t="s">
        <v>101</v>
      </c>
      <c r="C3" s="50" t="s">
        <v>102</v>
      </c>
      <c r="D3" s="52" t="s">
        <v>103</v>
      </c>
      <c r="E3" s="52"/>
      <c r="F3" s="52"/>
      <c r="G3" s="52"/>
      <c r="H3" s="52"/>
    </row>
    <row r="4" spans="1:8" ht="111" customHeight="1" x14ac:dyDescent="0.2">
      <c r="A4" s="47"/>
      <c r="B4" s="49"/>
      <c r="C4" s="51"/>
      <c r="D4" s="4" t="s">
        <v>99</v>
      </c>
      <c r="E4" s="12">
        <v>2022</v>
      </c>
      <c r="F4" s="12">
        <v>2023</v>
      </c>
      <c r="G4" s="12">
        <v>2024</v>
      </c>
      <c r="H4" s="12">
        <v>2025</v>
      </c>
    </row>
    <row r="5" spans="1:8" s="2" customFormat="1" ht="21.95" customHeight="1" x14ac:dyDescent="0.2">
      <c r="A5" s="40" t="s">
        <v>85</v>
      </c>
      <c r="B5" s="40" t="s">
        <v>86</v>
      </c>
      <c r="C5" s="19" t="s">
        <v>87</v>
      </c>
      <c r="D5" s="20">
        <f>D6+D7+D8+D9+D10+D11+D12</f>
        <v>205126.57961000002</v>
      </c>
      <c r="E5" s="21">
        <f>E6+E7+E8+E9+E10+E11+E12</f>
        <v>51112.473040000004</v>
      </c>
      <c r="F5" s="21">
        <f t="shared" ref="F5:H5" si="0">F6+F7+F8+F9+F10+F11+F12</f>
        <v>49063.639589999999</v>
      </c>
      <c r="G5" s="21">
        <f t="shared" si="0"/>
        <v>51295.233489999999</v>
      </c>
      <c r="H5" s="21">
        <f t="shared" si="0"/>
        <v>53655.233489999999</v>
      </c>
    </row>
    <row r="6" spans="1:8" s="2" customFormat="1" ht="42" customHeight="1" x14ac:dyDescent="0.2">
      <c r="A6" s="41"/>
      <c r="B6" s="41"/>
      <c r="C6" s="22" t="s">
        <v>90</v>
      </c>
      <c r="D6" s="20">
        <f>D14+D84+D147+D161</f>
        <v>163783.45579000001</v>
      </c>
      <c r="E6" s="21">
        <f t="shared" ref="E6:H6" si="1">E14+E84+E147+E161</f>
        <v>37915.479690000007</v>
      </c>
      <c r="F6" s="21">
        <f t="shared" si="1"/>
        <v>39850.176099999997</v>
      </c>
      <c r="G6" s="21">
        <f t="shared" si="1"/>
        <v>41828.9</v>
      </c>
      <c r="H6" s="21">
        <f t="shared" si="1"/>
        <v>44188.9</v>
      </c>
    </row>
    <row r="7" spans="1:8" s="2" customFormat="1" ht="14.25" customHeight="1" x14ac:dyDescent="0.2">
      <c r="A7" s="41"/>
      <c r="B7" s="41"/>
      <c r="C7" s="19" t="s">
        <v>88</v>
      </c>
      <c r="D7" s="23">
        <v>0</v>
      </c>
      <c r="E7" s="24">
        <v>0</v>
      </c>
      <c r="F7" s="24">
        <v>0</v>
      </c>
      <c r="G7" s="24">
        <v>0</v>
      </c>
      <c r="H7" s="24">
        <v>0</v>
      </c>
    </row>
    <row r="8" spans="1:8" s="2" customFormat="1" ht="42" customHeight="1" x14ac:dyDescent="0.2">
      <c r="A8" s="41"/>
      <c r="B8" s="41"/>
      <c r="C8" s="22" t="s">
        <v>91</v>
      </c>
      <c r="D8" s="20">
        <f>D15+D85+D148+D162</f>
        <v>39463.123819999993</v>
      </c>
      <c r="E8" s="21">
        <f>E15+E85+E148+E162</f>
        <v>12726.993349999999</v>
      </c>
      <c r="F8" s="21">
        <f t="shared" ref="F8:G8" si="2">F15+F85+F148+F162</f>
        <v>8743.4634900000001</v>
      </c>
      <c r="G8" s="21">
        <f t="shared" si="2"/>
        <v>8996.3334899999991</v>
      </c>
      <c r="H8" s="21">
        <f>H15+H85+H148+H162</f>
        <v>8996.3334899999991</v>
      </c>
    </row>
    <row r="9" spans="1:8" s="2" customFormat="1" ht="28.5" customHeight="1" x14ac:dyDescent="0.2">
      <c r="A9" s="41"/>
      <c r="B9" s="41"/>
      <c r="C9" s="22" t="s">
        <v>92</v>
      </c>
      <c r="D9" s="23">
        <f>D16+D149+D163</f>
        <v>0</v>
      </c>
      <c r="E9" s="24">
        <f t="shared" ref="E9:H9" si="3">E16+E149+E163</f>
        <v>0</v>
      </c>
      <c r="F9" s="24">
        <f t="shared" si="3"/>
        <v>0</v>
      </c>
      <c r="G9" s="24">
        <f t="shared" si="3"/>
        <v>0</v>
      </c>
      <c r="H9" s="24">
        <f t="shared" si="3"/>
        <v>0</v>
      </c>
    </row>
    <row r="10" spans="1:8" s="2" customFormat="1" ht="28.5" customHeight="1" x14ac:dyDescent="0.2">
      <c r="A10" s="41"/>
      <c r="B10" s="41"/>
      <c r="C10" s="22" t="s">
        <v>93</v>
      </c>
      <c r="D10" s="23">
        <v>0</v>
      </c>
      <c r="E10" s="24">
        <v>0</v>
      </c>
      <c r="F10" s="24">
        <v>0</v>
      </c>
      <c r="G10" s="24">
        <v>0</v>
      </c>
      <c r="H10" s="24">
        <v>0</v>
      </c>
    </row>
    <row r="11" spans="1:8" s="2" customFormat="1" ht="14.25" customHeight="1" x14ac:dyDescent="0.2">
      <c r="A11" s="41"/>
      <c r="B11" s="41"/>
      <c r="C11" s="19" t="s">
        <v>89</v>
      </c>
      <c r="D11" s="23">
        <v>0</v>
      </c>
      <c r="E11" s="24">
        <v>0</v>
      </c>
      <c r="F11" s="24">
        <v>0</v>
      </c>
      <c r="G11" s="24">
        <v>0</v>
      </c>
      <c r="H11" s="24">
        <v>0</v>
      </c>
    </row>
    <row r="12" spans="1:8" s="2" customFormat="1" ht="28.5" customHeight="1" x14ac:dyDescent="0.2">
      <c r="A12" s="42"/>
      <c r="B12" s="42"/>
      <c r="C12" s="22" t="s">
        <v>94</v>
      </c>
      <c r="D12" s="20">
        <f>E12+F12+G12+H12</f>
        <v>1880</v>
      </c>
      <c r="E12" s="21">
        <f>E19+E89+E152+E166</f>
        <v>470</v>
      </c>
      <c r="F12" s="21">
        <f t="shared" ref="F12:H12" si="4">F19+F89+F152+F166</f>
        <v>470</v>
      </c>
      <c r="G12" s="21">
        <f t="shared" si="4"/>
        <v>470</v>
      </c>
      <c r="H12" s="21">
        <f t="shared" si="4"/>
        <v>470</v>
      </c>
    </row>
    <row r="13" spans="1:8" ht="19.5" customHeight="1" x14ac:dyDescent="0.2">
      <c r="A13" s="53" t="s">
        <v>9</v>
      </c>
      <c r="B13" s="53" t="s">
        <v>10</v>
      </c>
      <c r="C13" s="19" t="s">
        <v>54</v>
      </c>
      <c r="D13" s="20">
        <f>D14+D15+D16+D17+D18+D19</f>
        <v>4384.4760999999999</v>
      </c>
      <c r="E13" s="21">
        <f t="shared" ref="E13" si="5">E14+E15+E16+E17+E18+E19</f>
        <v>3290.2</v>
      </c>
      <c r="F13" s="21">
        <f t="shared" ref="F13" si="6">F14+F15+F16+F17+F18+F19</f>
        <v>1094.2761</v>
      </c>
      <c r="G13" s="21">
        <f t="shared" ref="G13" si="7">G14+G15+G16+G17+G18+G19</f>
        <v>0</v>
      </c>
      <c r="H13" s="21">
        <f t="shared" ref="H13" si="8">H14+H15+H16+H17+H18+H19</f>
        <v>0</v>
      </c>
    </row>
    <row r="14" spans="1:8" ht="43.5" customHeight="1" x14ac:dyDescent="0.2">
      <c r="A14" s="54"/>
      <c r="B14" s="54"/>
      <c r="C14" s="25" t="s">
        <v>58</v>
      </c>
      <c r="D14" s="20">
        <f>E14+F14+G14+H14</f>
        <v>1918.2761</v>
      </c>
      <c r="E14" s="26">
        <f>E21+E28+E35+E42+E49+E56+E63+E77</f>
        <v>824</v>
      </c>
      <c r="F14" s="26">
        <f t="shared" ref="F14:H14" si="9">F21+F28+F35+F42+F49+F56+F63+F77</f>
        <v>1094.2761</v>
      </c>
      <c r="G14" s="27">
        <f t="shared" si="9"/>
        <v>0</v>
      </c>
      <c r="H14" s="27">
        <f t="shared" si="9"/>
        <v>0</v>
      </c>
    </row>
    <row r="15" spans="1:8" ht="41.25" customHeight="1" x14ac:dyDescent="0.2">
      <c r="A15" s="54"/>
      <c r="B15" s="54"/>
      <c r="C15" s="25" t="s">
        <v>60</v>
      </c>
      <c r="D15" s="20">
        <f t="shared" ref="D15:D19" si="10">E15+F15+G15+H15</f>
        <v>2466.1999999999998</v>
      </c>
      <c r="E15" s="26">
        <f>E22+E29+E36+E43+E50+E57+E64+E78</f>
        <v>2466.1999999999998</v>
      </c>
      <c r="F15" s="27">
        <f t="shared" ref="F15:H15" si="11">F22+F29+F36+F43+F50+F57+F64+F78</f>
        <v>0</v>
      </c>
      <c r="G15" s="27">
        <f t="shared" si="11"/>
        <v>0</v>
      </c>
      <c r="H15" s="27">
        <f t="shared" si="11"/>
        <v>0</v>
      </c>
    </row>
    <row r="16" spans="1:8" ht="28.5" customHeight="1" x14ac:dyDescent="0.2">
      <c r="A16" s="54"/>
      <c r="B16" s="54"/>
      <c r="C16" s="25" t="s">
        <v>59</v>
      </c>
      <c r="D16" s="20">
        <f t="shared" si="10"/>
        <v>0</v>
      </c>
      <c r="E16" s="27">
        <f>E23+E30+E37+E44+E51+E58+E65+E79</f>
        <v>0</v>
      </c>
      <c r="F16" s="24">
        <f t="shared" ref="F16:H16" si="12">F23+F30+F37+F44+F51+F58+F79</f>
        <v>0</v>
      </c>
      <c r="G16" s="24">
        <f t="shared" si="12"/>
        <v>0</v>
      </c>
      <c r="H16" s="24">
        <f t="shared" si="12"/>
        <v>0</v>
      </c>
    </row>
    <row r="17" spans="1:8" ht="28.5" customHeight="1" x14ac:dyDescent="0.2">
      <c r="A17" s="54"/>
      <c r="B17" s="54"/>
      <c r="C17" s="25" t="s">
        <v>55</v>
      </c>
      <c r="D17" s="20">
        <f t="shared" si="10"/>
        <v>0</v>
      </c>
      <c r="E17" s="27">
        <v>0</v>
      </c>
      <c r="F17" s="27">
        <v>0</v>
      </c>
      <c r="G17" s="27">
        <v>0</v>
      </c>
      <c r="H17" s="27">
        <v>0</v>
      </c>
    </row>
    <row r="18" spans="1:8" ht="14.25" customHeight="1" x14ac:dyDescent="0.2">
      <c r="A18" s="54"/>
      <c r="B18" s="54"/>
      <c r="C18" s="28" t="s">
        <v>56</v>
      </c>
      <c r="D18" s="20">
        <f t="shared" si="10"/>
        <v>0</v>
      </c>
      <c r="E18" s="27">
        <v>0</v>
      </c>
      <c r="F18" s="27">
        <v>0</v>
      </c>
      <c r="G18" s="27">
        <v>0</v>
      </c>
      <c r="H18" s="27">
        <v>0</v>
      </c>
    </row>
    <row r="19" spans="1:8" ht="29.25" customHeight="1" x14ac:dyDescent="0.2">
      <c r="A19" s="55"/>
      <c r="B19" s="55"/>
      <c r="C19" s="25" t="s">
        <v>57</v>
      </c>
      <c r="D19" s="20">
        <f t="shared" si="10"/>
        <v>0</v>
      </c>
      <c r="E19" s="27">
        <v>0</v>
      </c>
      <c r="F19" s="27">
        <v>0</v>
      </c>
      <c r="G19" s="27">
        <v>0</v>
      </c>
      <c r="H19" s="27">
        <v>0</v>
      </c>
    </row>
    <row r="20" spans="1:8" ht="19.5" customHeight="1" x14ac:dyDescent="0.2">
      <c r="A20" s="37" t="s">
        <v>11</v>
      </c>
      <c r="B20" s="37" t="s">
        <v>12</v>
      </c>
      <c r="C20" s="19" t="s">
        <v>54</v>
      </c>
      <c r="D20" s="20">
        <f>D21+D22+D23+D24+D25+D26</f>
        <v>0</v>
      </c>
      <c r="E20" s="21">
        <f t="shared" ref="E20" si="13">E21+E22+E23+E24+E25+E26</f>
        <v>0</v>
      </c>
      <c r="F20" s="21">
        <f t="shared" ref="F20" si="14">F21+F22+F23+F24+F25+F26</f>
        <v>0</v>
      </c>
      <c r="G20" s="21">
        <f t="shared" ref="G20" si="15">G21+G22+G23+G24+G25+G26</f>
        <v>0</v>
      </c>
      <c r="H20" s="21">
        <f t="shared" ref="H20" si="16">H21+H22+H23+H24+H25+H26</f>
        <v>0</v>
      </c>
    </row>
    <row r="21" spans="1:8" ht="43.5" customHeight="1" x14ac:dyDescent="0.2">
      <c r="A21" s="38"/>
      <c r="B21" s="38"/>
      <c r="C21" s="25" t="s">
        <v>58</v>
      </c>
      <c r="D21" s="20">
        <f>E21+F21+G21+H21</f>
        <v>0</v>
      </c>
      <c r="E21" s="27">
        <v>0</v>
      </c>
      <c r="F21" s="27">
        <v>0</v>
      </c>
      <c r="G21" s="27">
        <v>0</v>
      </c>
      <c r="H21" s="27">
        <v>0</v>
      </c>
    </row>
    <row r="22" spans="1:8" ht="39.75" customHeight="1" x14ac:dyDescent="0.2">
      <c r="A22" s="38"/>
      <c r="B22" s="38"/>
      <c r="C22" s="25" t="s">
        <v>60</v>
      </c>
      <c r="D22" s="20">
        <f t="shared" ref="D22:D26" si="17">E22+F22+G22+H22</f>
        <v>0</v>
      </c>
      <c r="E22" s="27">
        <v>0</v>
      </c>
      <c r="F22" s="27">
        <v>0</v>
      </c>
      <c r="G22" s="27">
        <v>0</v>
      </c>
      <c r="H22" s="27">
        <v>0</v>
      </c>
    </row>
    <row r="23" spans="1:8" ht="28.5" customHeight="1" x14ac:dyDescent="0.2">
      <c r="A23" s="38"/>
      <c r="B23" s="38"/>
      <c r="C23" s="25" t="s">
        <v>59</v>
      </c>
      <c r="D23" s="20">
        <f t="shared" si="17"/>
        <v>0</v>
      </c>
      <c r="E23" s="27">
        <v>0</v>
      </c>
      <c r="F23" s="27">
        <v>0</v>
      </c>
      <c r="G23" s="27">
        <v>0</v>
      </c>
      <c r="H23" s="27">
        <v>0</v>
      </c>
    </row>
    <row r="24" spans="1:8" ht="28.5" customHeight="1" x14ac:dyDescent="0.2">
      <c r="A24" s="38"/>
      <c r="B24" s="38"/>
      <c r="C24" s="25" t="s">
        <v>55</v>
      </c>
      <c r="D24" s="20">
        <f t="shared" si="17"/>
        <v>0</v>
      </c>
      <c r="E24" s="27">
        <v>0</v>
      </c>
      <c r="F24" s="27">
        <v>0</v>
      </c>
      <c r="G24" s="27">
        <v>0</v>
      </c>
      <c r="H24" s="27">
        <v>0</v>
      </c>
    </row>
    <row r="25" spans="1:8" ht="14.25" customHeight="1" x14ac:dyDescent="0.2">
      <c r="A25" s="38"/>
      <c r="B25" s="38"/>
      <c r="C25" s="28" t="s">
        <v>56</v>
      </c>
      <c r="D25" s="20">
        <f t="shared" si="17"/>
        <v>0</v>
      </c>
      <c r="E25" s="27">
        <v>0</v>
      </c>
      <c r="F25" s="27">
        <v>0</v>
      </c>
      <c r="G25" s="27">
        <v>0</v>
      </c>
      <c r="H25" s="27">
        <v>0</v>
      </c>
    </row>
    <row r="26" spans="1:8" ht="28.5" customHeight="1" x14ac:dyDescent="0.2">
      <c r="A26" s="39"/>
      <c r="B26" s="39"/>
      <c r="C26" s="25" t="s">
        <v>57</v>
      </c>
      <c r="D26" s="20">
        <f t="shared" si="17"/>
        <v>0</v>
      </c>
      <c r="E26" s="27">
        <v>0</v>
      </c>
      <c r="F26" s="27">
        <v>0</v>
      </c>
      <c r="G26" s="27">
        <v>0</v>
      </c>
      <c r="H26" s="27">
        <v>0</v>
      </c>
    </row>
    <row r="27" spans="1:8" ht="22.5" customHeight="1" x14ac:dyDescent="0.2">
      <c r="A27" s="37" t="s">
        <v>61</v>
      </c>
      <c r="B27" s="59" t="s">
        <v>62</v>
      </c>
      <c r="C27" s="19" t="s">
        <v>54</v>
      </c>
      <c r="D27" s="20">
        <f>D28+D29+D30+D31+D32+D33</f>
        <v>824</v>
      </c>
      <c r="E27" s="21">
        <f t="shared" ref="E27" si="18">E28+E29+E30+E31+E32+E33</f>
        <v>824</v>
      </c>
      <c r="F27" s="21">
        <f t="shared" ref="F27" si="19">F28+F29+F30+F31+F32+F33</f>
        <v>0</v>
      </c>
      <c r="G27" s="21">
        <f t="shared" ref="G27" si="20">G28+G29+G30+G31+G32+G33</f>
        <v>0</v>
      </c>
      <c r="H27" s="21">
        <f t="shared" ref="H27" si="21">H28+H29+H30+H31+H32+H33</f>
        <v>0</v>
      </c>
    </row>
    <row r="28" spans="1:8" ht="42" customHeight="1" x14ac:dyDescent="0.2">
      <c r="A28" s="38"/>
      <c r="B28" s="60"/>
      <c r="C28" s="25" t="s">
        <v>58</v>
      </c>
      <c r="D28" s="20">
        <f>E28+F28+G28+H28</f>
        <v>824</v>
      </c>
      <c r="E28" s="26">
        <f>647+177</f>
        <v>824</v>
      </c>
      <c r="F28" s="27">
        <v>0</v>
      </c>
      <c r="G28" s="27">
        <v>0</v>
      </c>
      <c r="H28" s="27">
        <v>0</v>
      </c>
    </row>
    <row r="29" spans="1:8" ht="40.5" customHeight="1" x14ac:dyDescent="0.2">
      <c r="A29" s="38"/>
      <c r="B29" s="60"/>
      <c r="C29" s="25" t="s">
        <v>60</v>
      </c>
      <c r="D29" s="20">
        <f t="shared" ref="D29:D33" si="22">E29+F29+G29+H29</f>
        <v>0</v>
      </c>
      <c r="E29" s="27">
        <v>0</v>
      </c>
      <c r="F29" s="27">
        <v>0</v>
      </c>
      <c r="G29" s="27">
        <v>0</v>
      </c>
      <c r="H29" s="27">
        <v>0</v>
      </c>
    </row>
    <row r="30" spans="1:8" ht="28.5" customHeight="1" x14ac:dyDescent="0.2">
      <c r="A30" s="38"/>
      <c r="B30" s="60"/>
      <c r="C30" s="25" t="s">
        <v>59</v>
      </c>
      <c r="D30" s="20">
        <f t="shared" si="22"/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ht="26.25" customHeight="1" x14ac:dyDescent="0.2">
      <c r="A31" s="38"/>
      <c r="B31" s="60"/>
      <c r="C31" s="25" t="s">
        <v>55</v>
      </c>
      <c r="D31" s="20">
        <f t="shared" si="22"/>
        <v>0</v>
      </c>
      <c r="E31" s="27">
        <v>0</v>
      </c>
      <c r="F31" s="27">
        <v>0</v>
      </c>
      <c r="G31" s="27">
        <v>0</v>
      </c>
      <c r="H31" s="27">
        <v>0</v>
      </c>
    </row>
    <row r="32" spans="1:8" ht="14.25" customHeight="1" x14ac:dyDescent="0.2">
      <c r="A32" s="38"/>
      <c r="B32" s="60"/>
      <c r="C32" s="28" t="s">
        <v>56</v>
      </c>
      <c r="D32" s="20">
        <f t="shared" si="22"/>
        <v>0</v>
      </c>
      <c r="E32" s="27">
        <v>0</v>
      </c>
      <c r="F32" s="27">
        <v>0</v>
      </c>
      <c r="G32" s="27">
        <v>0</v>
      </c>
      <c r="H32" s="27">
        <v>0</v>
      </c>
    </row>
    <row r="33" spans="1:8" ht="28.5" customHeight="1" x14ac:dyDescent="0.2">
      <c r="A33" s="39"/>
      <c r="B33" s="61"/>
      <c r="C33" s="25" t="s">
        <v>57</v>
      </c>
      <c r="D33" s="20">
        <f t="shared" si="22"/>
        <v>0</v>
      </c>
      <c r="E33" s="27">
        <v>0</v>
      </c>
      <c r="F33" s="27">
        <v>0</v>
      </c>
      <c r="G33" s="27">
        <v>0</v>
      </c>
      <c r="H33" s="27">
        <v>0</v>
      </c>
    </row>
    <row r="34" spans="1:8" ht="21" customHeight="1" x14ac:dyDescent="0.2">
      <c r="A34" s="56" t="s">
        <v>83</v>
      </c>
      <c r="B34" s="56" t="s">
        <v>84</v>
      </c>
      <c r="C34" s="19" t="s">
        <v>54</v>
      </c>
      <c r="D34" s="20">
        <f>D35+D36+D37+D38+D39+D40</f>
        <v>0</v>
      </c>
      <c r="E34" s="21">
        <f t="shared" ref="E34" si="23">E35+E36+E37+E38+E39+E40</f>
        <v>0</v>
      </c>
      <c r="F34" s="21">
        <f t="shared" ref="F34" si="24">F35+F36+F37+F38+F39+F40</f>
        <v>0</v>
      </c>
      <c r="G34" s="21">
        <f t="shared" ref="G34" si="25">G35+G36+G37+G38+G39+G40</f>
        <v>0</v>
      </c>
      <c r="H34" s="21">
        <f t="shared" ref="H34" si="26">H35+H36+H37+H38+H39+H40</f>
        <v>0</v>
      </c>
    </row>
    <row r="35" spans="1:8" ht="41.25" customHeight="1" x14ac:dyDescent="0.2">
      <c r="A35" s="57"/>
      <c r="B35" s="57"/>
      <c r="C35" s="25" t="s">
        <v>58</v>
      </c>
      <c r="D35" s="20">
        <f>E35+F35+G35+H35</f>
        <v>0</v>
      </c>
      <c r="E35" s="27">
        <v>0</v>
      </c>
      <c r="F35" s="27">
        <v>0</v>
      </c>
      <c r="G35" s="27">
        <v>0</v>
      </c>
      <c r="H35" s="27">
        <v>0</v>
      </c>
    </row>
    <row r="36" spans="1:8" ht="41.25" customHeight="1" x14ac:dyDescent="0.2">
      <c r="A36" s="57"/>
      <c r="B36" s="57"/>
      <c r="C36" s="25" t="s">
        <v>60</v>
      </c>
      <c r="D36" s="20">
        <f t="shared" ref="D36:D40" si="27">E36+F36+G36+H36</f>
        <v>0</v>
      </c>
      <c r="E36" s="27">
        <v>0</v>
      </c>
      <c r="F36" s="27">
        <v>0</v>
      </c>
      <c r="G36" s="27">
        <v>0</v>
      </c>
      <c r="H36" s="27">
        <v>0</v>
      </c>
    </row>
    <row r="37" spans="1:8" ht="28.5" customHeight="1" x14ac:dyDescent="0.2">
      <c r="A37" s="57"/>
      <c r="B37" s="57"/>
      <c r="C37" s="25" t="s">
        <v>59</v>
      </c>
      <c r="D37" s="20">
        <f t="shared" si="27"/>
        <v>0</v>
      </c>
      <c r="E37" s="27">
        <v>0</v>
      </c>
      <c r="F37" s="27">
        <v>0</v>
      </c>
      <c r="G37" s="27">
        <v>0</v>
      </c>
      <c r="H37" s="27">
        <v>0</v>
      </c>
    </row>
    <row r="38" spans="1:8" ht="28.5" customHeight="1" x14ac:dyDescent="0.2">
      <c r="A38" s="57"/>
      <c r="B38" s="57"/>
      <c r="C38" s="25" t="s">
        <v>55</v>
      </c>
      <c r="D38" s="20">
        <f t="shared" si="27"/>
        <v>0</v>
      </c>
      <c r="E38" s="27">
        <v>0</v>
      </c>
      <c r="F38" s="27">
        <v>0</v>
      </c>
      <c r="G38" s="27">
        <v>0</v>
      </c>
      <c r="H38" s="27">
        <v>0</v>
      </c>
    </row>
    <row r="39" spans="1:8" ht="14.25" customHeight="1" x14ac:dyDescent="0.2">
      <c r="A39" s="57"/>
      <c r="B39" s="57"/>
      <c r="C39" s="28" t="s">
        <v>56</v>
      </c>
      <c r="D39" s="20">
        <f t="shared" si="27"/>
        <v>0</v>
      </c>
      <c r="E39" s="27">
        <v>0</v>
      </c>
      <c r="F39" s="27">
        <v>0</v>
      </c>
      <c r="G39" s="27">
        <v>0</v>
      </c>
      <c r="H39" s="27">
        <v>0</v>
      </c>
    </row>
    <row r="40" spans="1:8" ht="28.5" customHeight="1" x14ac:dyDescent="0.2">
      <c r="A40" s="58"/>
      <c r="B40" s="58"/>
      <c r="C40" s="25" t="s">
        <v>57</v>
      </c>
      <c r="D40" s="20">
        <f t="shared" si="27"/>
        <v>0</v>
      </c>
      <c r="E40" s="27">
        <v>0</v>
      </c>
      <c r="F40" s="27">
        <v>0</v>
      </c>
      <c r="G40" s="27">
        <v>0</v>
      </c>
      <c r="H40" s="27">
        <v>0</v>
      </c>
    </row>
    <row r="41" spans="1:8" ht="19.5" customHeight="1" x14ac:dyDescent="0.2">
      <c r="A41" s="37" t="s">
        <v>17</v>
      </c>
      <c r="B41" s="37" t="s">
        <v>63</v>
      </c>
      <c r="C41" s="19" t="s">
        <v>54</v>
      </c>
      <c r="D41" s="20">
        <f>D42+D43+D44+D45+D46+D47</f>
        <v>2466.1999999999998</v>
      </c>
      <c r="E41" s="21">
        <f t="shared" ref="E41" si="28">E42+E43+E44+E45+E46+E47</f>
        <v>2466.1999999999998</v>
      </c>
      <c r="F41" s="21">
        <f t="shared" ref="F41" si="29">F42+F43+F44+F45+F46+F47</f>
        <v>0</v>
      </c>
      <c r="G41" s="21">
        <f t="shared" ref="G41" si="30">G42+G43+G44+G45+G46+G47</f>
        <v>0</v>
      </c>
      <c r="H41" s="21">
        <f t="shared" ref="H41" si="31">H42+H43+H44+H45+H46+H47</f>
        <v>0</v>
      </c>
    </row>
    <row r="42" spans="1:8" ht="41.25" customHeight="1" x14ac:dyDescent="0.2">
      <c r="A42" s="38"/>
      <c r="B42" s="38"/>
      <c r="C42" s="25" t="s">
        <v>58</v>
      </c>
      <c r="D42" s="20">
        <f>E42+F42+G42+H42</f>
        <v>0</v>
      </c>
      <c r="E42" s="27">
        <v>0</v>
      </c>
      <c r="F42" s="27">
        <v>0</v>
      </c>
      <c r="G42" s="27">
        <v>0</v>
      </c>
      <c r="H42" s="27">
        <v>0</v>
      </c>
    </row>
    <row r="43" spans="1:8" ht="39" customHeight="1" x14ac:dyDescent="0.2">
      <c r="A43" s="38"/>
      <c r="B43" s="38"/>
      <c r="C43" s="25" t="s">
        <v>60</v>
      </c>
      <c r="D43" s="20">
        <f t="shared" ref="D43:D47" si="32">E43+F43+G43+H43</f>
        <v>2466.1999999999998</v>
      </c>
      <c r="E43" s="26">
        <v>2466.1999999999998</v>
      </c>
      <c r="F43" s="27">
        <v>0</v>
      </c>
      <c r="G43" s="27">
        <v>0</v>
      </c>
      <c r="H43" s="27">
        <v>0</v>
      </c>
    </row>
    <row r="44" spans="1:8" ht="28.5" customHeight="1" x14ac:dyDescent="0.2">
      <c r="A44" s="38"/>
      <c r="B44" s="38"/>
      <c r="C44" s="25" t="s">
        <v>59</v>
      </c>
      <c r="D44" s="20">
        <f t="shared" si="32"/>
        <v>0</v>
      </c>
      <c r="E44" s="27">
        <v>0</v>
      </c>
      <c r="F44" s="27">
        <v>0</v>
      </c>
      <c r="G44" s="27">
        <v>0</v>
      </c>
      <c r="H44" s="27">
        <v>0</v>
      </c>
    </row>
    <row r="45" spans="1:8" ht="24" customHeight="1" x14ac:dyDescent="0.2">
      <c r="A45" s="38"/>
      <c r="B45" s="38"/>
      <c r="C45" s="25" t="s">
        <v>55</v>
      </c>
      <c r="D45" s="20">
        <f t="shared" si="32"/>
        <v>0</v>
      </c>
      <c r="E45" s="27">
        <v>0</v>
      </c>
      <c r="F45" s="27">
        <v>0</v>
      </c>
      <c r="G45" s="27">
        <v>0</v>
      </c>
      <c r="H45" s="27">
        <v>0</v>
      </c>
    </row>
    <row r="46" spans="1:8" ht="14.25" customHeight="1" x14ac:dyDescent="0.2">
      <c r="A46" s="38"/>
      <c r="B46" s="38"/>
      <c r="C46" s="28" t="s">
        <v>56</v>
      </c>
      <c r="D46" s="20">
        <f t="shared" si="32"/>
        <v>0</v>
      </c>
      <c r="E46" s="27">
        <v>0</v>
      </c>
      <c r="F46" s="27">
        <v>0</v>
      </c>
      <c r="G46" s="27">
        <v>0</v>
      </c>
      <c r="H46" s="27">
        <v>0</v>
      </c>
    </row>
    <row r="47" spans="1:8" ht="27" customHeight="1" x14ac:dyDescent="0.2">
      <c r="A47" s="39"/>
      <c r="B47" s="39"/>
      <c r="C47" s="25" t="s">
        <v>57</v>
      </c>
      <c r="D47" s="20">
        <f t="shared" si="32"/>
        <v>0</v>
      </c>
      <c r="E47" s="27">
        <v>0</v>
      </c>
      <c r="F47" s="27">
        <v>0</v>
      </c>
      <c r="G47" s="27">
        <v>0</v>
      </c>
      <c r="H47" s="27">
        <v>0</v>
      </c>
    </row>
    <row r="48" spans="1:8" ht="21" customHeight="1" x14ac:dyDescent="0.2">
      <c r="A48" s="65" t="s">
        <v>64</v>
      </c>
      <c r="B48" s="56" t="s">
        <v>118</v>
      </c>
      <c r="C48" s="19" t="s">
        <v>54</v>
      </c>
      <c r="D48" s="20">
        <f>D49+D50+D51+D52+D53+D54</f>
        <v>0</v>
      </c>
      <c r="E48" s="21">
        <f t="shared" ref="E48" si="33">E49+E50+E51+E52+E53+E54</f>
        <v>0</v>
      </c>
      <c r="F48" s="21">
        <f t="shared" ref="F48" si="34">F49+F50+F51+F52+F53+F54</f>
        <v>0</v>
      </c>
      <c r="G48" s="21">
        <f t="shared" ref="G48" si="35">G49+G50+G51+G52+G53+G54</f>
        <v>0</v>
      </c>
      <c r="H48" s="21">
        <f t="shared" ref="H48" si="36">H49+H50+H51+H52+H53+H54</f>
        <v>0</v>
      </c>
    </row>
    <row r="49" spans="1:8" ht="40.5" customHeight="1" x14ac:dyDescent="0.2">
      <c r="A49" s="66"/>
      <c r="B49" s="66"/>
      <c r="C49" s="25" t="s">
        <v>58</v>
      </c>
      <c r="D49" s="20">
        <f>E49+F49+G49+H49</f>
        <v>0</v>
      </c>
      <c r="E49" s="26">
        <v>0</v>
      </c>
      <c r="F49" s="27">
        <v>0</v>
      </c>
      <c r="G49" s="27">
        <v>0</v>
      </c>
      <c r="H49" s="27">
        <v>0</v>
      </c>
    </row>
    <row r="50" spans="1:8" ht="39.75" customHeight="1" x14ac:dyDescent="0.2">
      <c r="A50" s="66"/>
      <c r="B50" s="66"/>
      <c r="C50" s="25" t="s">
        <v>60</v>
      </c>
      <c r="D50" s="20">
        <f t="shared" ref="D50:D54" si="37">E50+F50+G50+H50</f>
        <v>0</v>
      </c>
      <c r="E50" s="27">
        <v>0</v>
      </c>
      <c r="F50" s="27">
        <v>0</v>
      </c>
      <c r="G50" s="27">
        <v>0</v>
      </c>
      <c r="H50" s="27">
        <v>0</v>
      </c>
    </row>
    <row r="51" spans="1:8" ht="28.5" customHeight="1" x14ac:dyDescent="0.2">
      <c r="A51" s="66"/>
      <c r="B51" s="66"/>
      <c r="C51" s="25" t="s">
        <v>59</v>
      </c>
      <c r="D51" s="20">
        <f t="shared" si="37"/>
        <v>0</v>
      </c>
      <c r="E51" s="27">
        <v>0</v>
      </c>
      <c r="F51" s="27">
        <v>0</v>
      </c>
      <c r="G51" s="27">
        <v>0</v>
      </c>
      <c r="H51" s="27">
        <v>0</v>
      </c>
    </row>
    <row r="52" spans="1:8" ht="28.5" customHeight="1" x14ac:dyDescent="0.2">
      <c r="A52" s="66"/>
      <c r="B52" s="66"/>
      <c r="C52" s="25" t="s">
        <v>55</v>
      </c>
      <c r="D52" s="20">
        <f t="shared" si="37"/>
        <v>0</v>
      </c>
      <c r="E52" s="27">
        <v>0</v>
      </c>
      <c r="F52" s="27">
        <v>0</v>
      </c>
      <c r="G52" s="27">
        <v>0</v>
      </c>
      <c r="H52" s="27">
        <v>0</v>
      </c>
    </row>
    <row r="53" spans="1:8" ht="14.25" customHeight="1" x14ac:dyDescent="0.2">
      <c r="A53" s="66"/>
      <c r="B53" s="66"/>
      <c r="C53" s="28" t="s">
        <v>56</v>
      </c>
      <c r="D53" s="20">
        <f t="shared" si="37"/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ht="28.5" customHeight="1" x14ac:dyDescent="0.2">
      <c r="A54" s="67"/>
      <c r="B54" s="67"/>
      <c r="C54" s="25" t="s">
        <v>57</v>
      </c>
      <c r="D54" s="20">
        <f t="shared" si="37"/>
        <v>0</v>
      </c>
      <c r="E54" s="27">
        <v>0</v>
      </c>
      <c r="F54" s="27">
        <v>0</v>
      </c>
      <c r="G54" s="27">
        <v>0</v>
      </c>
      <c r="H54" s="27">
        <v>0</v>
      </c>
    </row>
    <row r="55" spans="1:8" ht="22.5" customHeight="1" x14ac:dyDescent="0.2">
      <c r="A55" s="37" t="s">
        <v>65</v>
      </c>
      <c r="B55" s="37" t="s">
        <v>66</v>
      </c>
      <c r="C55" s="19" t="s">
        <v>54</v>
      </c>
      <c r="D55" s="20">
        <f>D56+D57+D58+D59+D60+D61</f>
        <v>0</v>
      </c>
      <c r="E55" s="21">
        <f t="shared" ref="E55" si="38">E56+E57+E58+E59+E60+E61</f>
        <v>0</v>
      </c>
      <c r="F55" s="21">
        <f t="shared" ref="F55" si="39">F56+F57+F58+F59+F60+F61</f>
        <v>0</v>
      </c>
      <c r="G55" s="21">
        <f t="shared" ref="G55" si="40">G56+G57+G58+G59+G60+G61</f>
        <v>0</v>
      </c>
      <c r="H55" s="21">
        <f t="shared" ref="H55" si="41">H56+H57+H58+H59+H60+H61</f>
        <v>0</v>
      </c>
    </row>
    <row r="56" spans="1:8" ht="41.25" customHeight="1" x14ac:dyDescent="0.2">
      <c r="A56" s="38"/>
      <c r="B56" s="38"/>
      <c r="C56" s="25" t="s">
        <v>58</v>
      </c>
      <c r="D56" s="20">
        <f>E56+F56+G56+H56</f>
        <v>0</v>
      </c>
      <c r="E56" s="27">
        <v>0</v>
      </c>
      <c r="F56" s="27">
        <v>0</v>
      </c>
      <c r="G56" s="27">
        <v>0</v>
      </c>
      <c r="H56" s="27">
        <v>0</v>
      </c>
    </row>
    <row r="57" spans="1:8" ht="41.25" customHeight="1" x14ac:dyDescent="0.2">
      <c r="A57" s="38"/>
      <c r="B57" s="38"/>
      <c r="C57" s="25" t="s">
        <v>60</v>
      </c>
      <c r="D57" s="20">
        <f t="shared" ref="D57:D61" si="42">E57+F57+G57+H57</f>
        <v>0</v>
      </c>
      <c r="E57" s="27">
        <v>0</v>
      </c>
      <c r="F57" s="27">
        <v>0</v>
      </c>
      <c r="G57" s="27">
        <v>0</v>
      </c>
      <c r="H57" s="27">
        <v>0</v>
      </c>
    </row>
    <row r="58" spans="1:8" ht="28.5" customHeight="1" x14ac:dyDescent="0.2">
      <c r="A58" s="38"/>
      <c r="B58" s="38"/>
      <c r="C58" s="25" t="s">
        <v>59</v>
      </c>
      <c r="D58" s="20">
        <f t="shared" si="42"/>
        <v>0</v>
      </c>
      <c r="E58" s="27">
        <v>0</v>
      </c>
      <c r="F58" s="27">
        <v>0</v>
      </c>
      <c r="G58" s="27">
        <v>0</v>
      </c>
      <c r="H58" s="27">
        <v>0</v>
      </c>
    </row>
    <row r="59" spans="1:8" ht="28.5" customHeight="1" x14ac:dyDescent="0.2">
      <c r="A59" s="38"/>
      <c r="B59" s="38"/>
      <c r="C59" s="25" t="s">
        <v>55</v>
      </c>
      <c r="D59" s="20">
        <f t="shared" si="42"/>
        <v>0</v>
      </c>
      <c r="E59" s="27">
        <v>0</v>
      </c>
      <c r="F59" s="27">
        <v>0</v>
      </c>
      <c r="G59" s="27">
        <v>0</v>
      </c>
      <c r="H59" s="27">
        <v>0</v>
      </c>
    </row>
    <row r="60" spans="1:8" ht="14.25" customHeight="1" x14ac:dyDescent="0.2">
      <c r="A60" s="38"/>
      <c r="B60" s="38"/>
      <c r="C60" s="28" t="s">
        <v>56</v>
      </c>
      <c r="D60" s="20">
        <f t="shared" si="42"/>
        <v>0</v>
      </c>
      <c r="E60" s="27">
        <v>0</v>
      </c>
      <c r="F60" s="27">
        <v>0</v>
      </c>
      <c r="G60" s="27">
        <v>0</v>
      </c>
      <c r="H60" s="27">
        <v>0</v>
      </c>
    </row>
    <row r="61" spans="1:8" ht="28.5" customHeight="1" x14ac:dyDescent="0.2">
      <c r="A61" s="39"/>
      <c r="B61" s="39"/>
      <c r="C61" s="25" t="s">
        <v>57</v>
      </c>
      <c r="D61" s="20">
        <f t="shared" si="42"/>
        <v>0</v>
      </c>
      <c r="E61" s="27">
        <v>0</v>
      </c>
      <c r="F61" s="27">
        <v>0</v>
      </c>
      <c r="G61" s="27">
        <v>0</v>
      </c>
      <c r="H61" s="27">
        <v>0</v>
      </c>
    </row>
    <row r="62" spans="1:8" ht="28.5" customHeight="1" x14ac:dyDescent="0.2">
      <c r="A62" s="37" t="s">
        <v>23</v>
      </c>
      <c r="B62" s="59" t="s">
        <v>67</v>
      </c>
      <c r="C62" s="19" t="s">
        <v>54</v>
      </c>
      <c r="D62" s="20">
        <f>D63+D64+D65+D66+D67+D68</f>
        <v>0</v>
      </c>
      <c r="E62" s="21">
        <f t="shared" ref="E62:H62" si="43">E63+E64+E65+E66+E67+E68</f>
        <v>0</v>
      </c>
      <c r="F62" s="21">
        <f t="shared" si="43"/>
        <v>0</v>
      </c>
      <c r="G62" s="21">
        <f t="shared" si="43"/>
        <v>0</v>
      </c>
      <c r="H62" s="21">
        <f t="shared" si="43"/>
        <v>0</v>
      </c>
    </row>
    <row r="63" spans="1:8" ht="28.5" customHeight="1" x14ac:dyDescent="0.2">
      <c r="A63" s="38"/>
      <c r="B63" s="60"/>
      <c r="C63" s="25" t="s">
        <v>58</v>
      </c>
      <c r="D63" s="20">
        <f>E63+F63+G63+H63</f>
        <v>0</v>
      </c>
      <c r="E63" s="27">
        <v>0</v>
      </c>
      <c r="F63" s="27">
        <v>0</v>
      </c>
      <c r="G63" s="27">
        <v>0</v>
      </c>
      <c r="H63" s="27">
        <v>0</v>
      </c>
    </row>
    <row r="64" spans="1:8" ht="28.5" customHeight="1" x14ac:dyDescent="0.2">
      <c r="A64" s="38"/>
      <c r="B64" s="60"/>
      <c r="C64" s="25" t="s">
        <v>60</v>
      </c>
      <c r="D64" s="20">
        <f t="shared" ref="D64:D68" si="44">E64+F64+G64+H64</f>
        <v>0</v>
      </c>
      <c r="E64" s="27">
        <v>0</v>
      </c>
      <c r="F64" s="27">
        <v>0</v>
      </c>
      <c r="G64" s="27">
        <v>0</v>
      </c>
      <c r="H64" s="27">
        <v>0</v>
      </c>
    </row>
    <row r="65" spans="1:8" ht="28.5" customHeight="1" x14ac:dyDescent="0.2">
      <c r="A65" s="38"/>
      <c r="B65" s="60"/>
      <c r="C65" s="25" t="s">
        <v>59</v>
      </c>
      <c r="D65" s="20">
        <f t="shared" si="44"/>
        <v>0</v>
      </c>
      <c r="E65" s="27">
        <v>0</v>
      </c>
      <c r="F65" s="27">
        <v>0</v>
      </c>
      <c r="G65" s="27">
        <v>0</v>
      </c>
      <c r="H65" s="27">
        <v>0</v>
      </c>
    </row>
    <row r="66" spans="1:8" ht="28.5" customHeight="1" x14ac:dyDescent="0.2">
      <c r="A66" s="38"/>
      <c r="B66" s="60"/>
      <c r="C66" s="25" t="s">
        <v>55</v>
      </c>
      <c r="D66" s="20">
        <f t="shared" si="44"/>
        <v>0</v>
      </c>
      <c r="E66" s="27">
        <v>0</v>
      </c>
      <c r="F66" s="27">
        <v>0</v>
      </c>
      <c r="G66" s="27">
        <v>0</v>
      </c>
      <c r="H66" s="27">
        <v>0</v>
      </c>
    </row>
    <row r="67" spans="1:8" ht="28.5" customHeight="1" x14ac:dyDescent="0.2">
      <c r="A67" s="38"/>
      <c r="B67" s="60"/>
      <c r="C67" s="28" t="s">
        <v>56</v>
      </c>
      <c r="D67" s="20">
        <f t="shared" si="44"/>
        <v>0</v>
      </c>
      <c r="E67" s="27">
        <v>0</v>
      </c>
      <c r="F67" s="27">
        <v>0</v>
      </c>
      <c r="G67" s="27">
        <v>0</v>
      </c>
      <c r="H67" s="27">
        <v>0</v>
      </c>
    </row>
    <row r="68" spans="1:8" ht="28.5" customHeight="1" x14ac:dyDescent="0.2">
      <c r="A68" s="39"/>
      <c r="B68" s="61"/>
      <c r="C68" s="25" t="s">
        <v>57</v>
      </c>
      <c r="D68" s="20">
        <f t="shared" si="44"/>
        <v>0</v>
      </c>
      <c r="E68" s="27">
        <v>0</v>
      </c>
      <c r="F68" s="27">
        <v>0</v>
      </c>
      <c r="G68" s="27">
        <v>0</v>
      </c>
      <c r="H68" s="27">
        <v>0</v>
      </c>
    </row>
    <row r="69" spans="1:8" ht="28.5" customHeight="1" x14ac:dyDescent="0.2">
      <c r="A69" s="62" t="s">
        <v>116</v>
      </c>
      <c r="B69" s="62" t="s">
        <v>117</v>
      </c>
      <c r="C69" s="19" t="s">
        <v>54</v>
      </c>
      <c r="D69" s="20">
        <f>D70+D71+D72+D73+D74+D75</f>
        <v>0</v>
      </c>
      <c r="E69" s="21">
        <f t="shared" ref="E69:H69" si="45">E70+E71+E72+E73+E74+E75</f>
        <v>0</v>
      </c>
      <c r="F69" s="21">
        <f t="shared" si="45"/>
        <v>0</v>
      </c>
      <c r="G69" s="21">
        <f t="shared" si="45"/>
        <v>0</v>
      </c>
      <c r="H69" s="21">
        <f t="shared" si="45"/>
        <v>0</v>
      </c>
    </row>
    <row r="70" spans="1:8" ht="28.5" customHeight="1" x14ac:dyDescent="0.2">
      <c r="A70" s="38"/>
      <c r="B70" s="60"/>
      <c r="C70" s="25" t="s">
        <v>58</v>
      </c>
      <c r="D70" s="20">
        <f>E70+F70+G70+H70</f>
        <v>0</v>
      </c>
      <c r="E70" s="27">
        <v>0</v>
      </c>
      <c r="F70" s="27">
        <v>0</v>
      </c>
      <c r="G70" s="27">
        <v>0</v>
      </c>
      <c r="H70" s="27">
        <v>0</v>
      </c>
    </row>
    <row r="71" spans="1:8" ht="28.5" customHeight="1" x14ac:dyDescent="0.2">
      <c r="A71" s="38"/>
      <c r="B71" s="60"/>
      <c r="C71" s="25" t="s">
        <v>60</v>
      </c>
      <c r="D71" s="20">
        <f t="shared" ref="D71:D75" si="46">E71+F71+G71+H71</f>
        <v>0</v>
      </c>
      <c r="E71" s="27">
        <v>0</v>
      </c>
      <c r="F71" s="27">
        <v>0</v>
      </c>
      <c r="G71" s="27">
        <v>0</v>
      </c>
      <c r="H71" s="27">
        <v>0</v>
      </c>
    </row>
    <row r="72" spans="1:8" ht="28.5" customHeight="1" x14ac:dyDescent="0.2">
      <c r="A72" s="38"/>
      <c r="B72" s="60"/>
      <c r="C72" s="25" t="s">
        <v>59</v>
      </c>
      <c r="D72" s="20">
        <f t="shared" si="46"/>
        <v>0</v>
      </c>
      <c r="E72" s="27">
        <v>0</v>
      </c>
      <c r="F72" s="27">
        <v>0</v>
      </c>
      <c r="G72" s="27">
        <v>0</v>
      </c>
      <c r="H72" s="27">
        <v>0</v>
      </c>
    </row>
    <row r="73" spans="1:8" ht="28.5" customHeight="1" x14ac:dyDescent="0.2">
      <c r="A73" s="38"/>
      <c r="B73" s="60"/>
      <c r="C73" s="25" t="s">
        <v>55</v>
      </c>
      <c r="D73" s="20">
        <f t="shared" si="46"/>
        <v>0</v>
      </c>
      <c r="E73" s="27">
        <v>0</v>
      </c>
      <c r="F73" s="27">
        <v>0</v>
      </c>
      <c r="G73" s="27">
        <v>0</v>
      </c>
      <c r="H73" s="27">
        <v>0</v>
      </c>
    </row>
    <row r="74" spans="1:8" ht="28.5" customHeight="1" x14ac:dyDescent="0.2">
      <c r="A74" s="38"/>
      <c r="B74" s="60"/>
      <c r="C74" s="28" t="s">
        <v>56</v>
      </c>
      <c r="D74" s="20">
        <f t="shared" si="46"/>
        <v>0</v>
      </c>
      <c r="E74" s="27">
        <v>0</v>
      </c>
      <c r="F74" s="27">
        <v>0</v>
      </c>
      <c r="G74" s="27">
        <v>0</v>
      </c>
      <c r="H74" s="27">
        <v>0</v>
      </c>
    </row>
    <row r="75" spans="1:8" ht="28.5" customHeight="1" x14ac:dyDescent="0.2">
      <c r="A75" s="39"/>
      <c r="B75" s="61"/>
      <c r="C75" s="25" t="s">
        <v>57</v>
      </c>
      <c r="D75" s="20">
        <f t="shared" si="46"/>
        <v>0</v>
      </c>
      <c r="E75" s="27">
        <v>0</v>
      </c>
      <c r="F75" s="27">
        <v>0</v>
      </c>
      <c r="G75" s="27">
        <v>0</v>
      </c>
      <c r="H75" s="27">
        <v>0</v>
      </c>
    </row>
    <row r="76" spans="1:8" ht="21" customHeight="1" x14ac:dyDescent="0.2">
      <c r="A76" s="62" t="s">
        <v>120</v>
      </c>
      <c r="B76" s="62" t="s">
        <v>123</v>
      </c>
      <c r="C76" s="19" t="s">
        <v>54</v>
      </c>
      <c r="D76" s="20">
        <f>D77+D78+D79+D80+D81+D82</f>
        <v>1094.2761</v>
      </c>
      <c r="E76" s="21">
        <f t="shared" ref="E76" si="47">E77+E78+E79+E80+E81+E82</f>
        <v>0</v>
      </c>
      <c r="F76" s="21">
        <f t="shared" ref="F76" si="48">F77+F78+F79+F80+F81+F82</f>
        <v>1094.2761</v>
      </c>
      <c r="G76" s="21">
        <f t="shared" ref="G76" si="49">G77+G78+G79+G80+G81+G82</f>
        <v>0</v>
      </c>
      <c r="H76" s="21">
        <f t="shared" ref="H76" si="50">H77+H78+H79+H80+H81+H82</f>
        <v>0</v>
      </c>
    </row>
    <row r="77" spans="1:8" ht="39.75" customHeight="1" x14ac:dyDescent="0.2">
      <c r="A77" s="38"/>
      <c r="B77" s="60"/>
      <c r="C77" s="25" t="s">
        <v>58</v>
      </c>
      <c r="D77" s="20">
        <f>E77+F77+G77+H77</f>
        <v>1094.2761</v>
      </c>
      <c r="E77" s="27">
        <v>0</v>
      </c>
      <c r="F77" s="26">
        <v>1094.2761</v>
      </c>
      <c r="G77" s="27">
        <v>0</v>
      </c>
      <c r="H77" s="27">
        <v>0</v>
      </c>
    </row>
    <row r="78" spans="1:8" ht="40.5" customHeight="1" x14ac:dyDescent="0.2">
      <c r="A78" s="38"/>
      <c r="B78" s="60"/>
      <c r="C78" s="25" t="s">
        <v>60</v>
      </c>
      <c r="D78" s="20">
        <f t="shared" ref="D78:D82" si="51">E78+F78+G78+H78</f>
        <v>0</v>
      </c>
      <c r="E78" s="27">
        <v>0</v>
      </c>
      <c r="F78" s="27">
        <v>0</v>
      </c>
      <c r="G78" s="27">
        <v>0</v>
      </c>
      <c r="H78" s="27">
        <v>0</v>
      </c>
    </row>
    <row r="79" spans="1:8" ht="28.5" customHeight="1" x14ac:dyDescent="0.2">
      <c r="A79" s="38"/>
      <c r="B79" s="60"/>
      <c r="C79" s="25" t="s">
        <v>59</v>
      </c>
      <c r="D79" s="20">
        <f t="shared" si="51"/>
        <v>0</v>
      </c>
      <c r="E79" s="27">
        <v>0</v>
      </c>
      <c r="F79" s="27">
        <v>0</v>
      </c>
      <c r="G79" s="27">
        <v>0</v>
      </c>
      <c r="H79" s="27">
        <v>0</v>
      </c>
    </row>
    <row r="80" spans="1:8" ht="27" customHeight="1" x14ac:dyDescent="0.2">
      <c r="A80" s="38"/>
      <c r="B80" s="60"/>
      <c r="C80" s="25" t="s">
        <v>55</v>
      </c>
      <c r="D80" s="20">
        <f t="shared" si="51"/>
        <v>0</v>
      </c>
      <c r="E80" s="27">
        <v>0</v>
      </c>
      <c r="F80" s="27">
        <v>0</v>
      </c>
      <c r="G80" s="27">
        <v>0</v>
      </c>
      <c r="H80" s="27">
        <v>0</v>
      </c>
    </row>
    <row r="81" spans="1:8" ht="14.25" customHeight="1" x14ac:dyDescent="0.2">
      <c r="A81" s="38"/>
      <c r="B81" s="60"/>
      <c r="C81" s="28" t="s">
        <v>56</v>
      </c>
      <c r="D81" s="20">
        <f t="shared" si="51"/>
        <v>0</v>
      </c>
      <c r="E81" s="27">
        <v>0</v>
      </c>
      <c r="F81" s="27">
        <v>0</v>
      </c>
      <c r="G81" s="27">
        <v>0</v>
      </c>
      <c r="H81" s="27">
        <v>0</v>
      </c>
    </row>
    <row r="82" spans="1:8" ht="28.5" customHeight="1" x14ac:dyDescent="0.2">
      <c r="A82" s="39"/>
      <c r="B82" s="61"/>
      <c r="C82" s="25" t="s">
        <v>57</v>
      </c>
      <c r="D82" s="20">
        <f t="shared" si="51"/>
        <v>0</v>
      </c>
      <c r="E82" s="27">
        <v>0</v>
      </c>
      <c r="F82" s="27">
        <v>0</v>
      </c>
      <c r="G82" s="27">
        <v>0</v>
      </c>
      <c r="H82" s="27">
        <v>0</v>
      </c>
    </row>
    <row r="83" spans="1:8" s="2" customFormat="1" ht="24" customHeight="1" x14ac:dyDescent="0.2">
      <c r="A83" s="53" t="s">
        <v>97</v>
      </c>
      <c r="B83" s="53" t="s">
        <v>98</v>
      </c>
      <c r="C83" s="19" t="s">
        <v>87</v>
      </c>
      <c r="D83" s="20">
        <f>D84+D85+D86+D87+D88+D89</f>
        <v>135490.41512000002</v>
      </c>
      <c r="E83" s="21">
        <f t="shared" ref="E83" si="52">E84+E85+E86+E87+E88+E89</f>
        <v>30639.902650000004</v>
      </c>
      <c r="F83" s="21">
        <f t="shared" ref="F83" si="53">F84+F85+F86+F87+F88+F89</f>
        <v>32938.272089999999</v>
      </c>
      <c r="G83" s="21">
        <f t="shared" ref="G83" si="54">G84+G85+G86+G87+G88+G89</f>
        <v>34958.620190000001</v>
      </c>
      <c r="H83" s="21">
        <f t="shared" ref="H83" si="55">H84+H85+H86+H87+H88+H89</f>
        <v>36953.620190000001</v>
      </c>
    </row>
    <row r="84" spans="1:8" s="2" customFormat="1" ht="41.25" customHeight="1" x14ac:dyDescent="0.2">
      <c r="A84" s="54"/>
      <c r="B84" s="54"/>
      <c r="C84" s="22" t="s">
        <v>90</v>
      </c>
      <c r="D84" s="20">
        <f>E84+F84+G84+H84</f>
        <v>99143.47338000001</v>
      </c>
      <c r="E84" s="21">
        <f>E91+E98+E105+E112+E119+E126+E133+E140</f>
        <v>20583.698380000005</v>
      </c>
      <c r="F84" s="21">
        <f>F91+F98+F105+F112+F119+F126+F133+F140</f>
        <v>24332.865600000001</v>
      </c>
      <c r="G84" s="21">
        <f>G91+G98+G105+G112+G119+G126+G133+G140</f>
        <v>26115.954699999998</v>
      </c>
      <c r="H84" s="21">
        <f>H91+H98+H105+H112+H119+H126+H133+H140</f>
        <v>28110.954699999998</v>
      </c>
    </row>
    <row r="85" spans="1:8" s="2" customFormat="1" ht="39.75" customHeight="1" x14ac:dyDescent="0.2">
      <c r="A85" s="54"/>
      <c r="B85" s="54"/>
      <c r="C85" s="22" t="s">
        <v>91</v>
      </c>
      <c r="D85" s="20">
        <f t="shared" ref="D85:D89" si="56">E85+F85+G85+H85</f>
        <v>34560.441739999995</v>
      </c>
      <c r="E85" s="21">
        <f>E92+E99+E106+E113+E120+E127+E134+E141</f>
        <v>9679.7042700000002</v>
      </c>
      <c r="F85" s="21">
        <f t="shared" ref="F85:H85" si="57">F92+F99+F106+F113+F120+F127+F134+F141</f>
        <v>8135.4064900000003</v>
      </c>
      <c r="G85" s="21">
        <f t="shared" si="57"/>
        <v>8372.6654899999994</v>
      </c>
      <c r="H85" s="21">
        <f t="shared" si="57"/>
        <v>8372.6654899999994</v>
      </c>
    </row>
    <row r="86" spans="1:8" s="2" customFormat="1" ht="30" customHeight="1" x14ac:dyDescent="0.2">
      <c r="A86" s="54"/>
      <c r="B86" s="54"/>
      <c r="C86" s="22" t="s">
        <v>92</v>
      </c>
      <c r="D86" s="20">
        <f t="shared" si="56"/>
        <v>0</v>
      </c>
      <c r="E86" s="24">
        <f t="shared" ref="E86:H86" si="58">E93+E100+E107+E114+E121+E128+E135+E142</f>
        <v>0</v>
      </c>
      <c r="F86" s="24">
        <f t="shared" si="58"/>
        <v>0</v>
      </c>
      <c r="G86" s="24">
        <f t="shared" si="58"/>
        <v>0</v>
      </c>
      <c r="H86" s="24">
        <f t="shared" si="58"/>
        <v>0</v>
      </c>
    </row>
    <row r="87" spans="1:8" s="2" customFormat="1" ht="28.5" customHeight="1" x14ac:dyDescent="0.2">
      <c r="A87" s="54"/>
      <c r="B87" s="54"/>
      <c r="C87" s="22" t="s">
        <v>93</v>
      </c>
      <c r="D87" s="20">
        <f t="shared" si="56"/>
        <v>0</v>
      </c>
      <c r="E87" s="24">
        <v>0</v>
      </c>
      <c r="F87" s="24">
        <v>0</v>
      </c>
      <c r="G87" s="24">
        <v>0</v>
      </c>
      <c r="H87" s="24">
        <v>0</v>
      </c>
    </row>
    <row r="88" spans="1:8" s="2" customFormat="1" ht="14.25" customHeight="1" x14ac:dyDescent="0.2">
      <c r="A88" s="54"/>
      <c r="B88" s="54"/>
      <c r="C88" s="19" t="s">
        <v>89</v>
      </c>
      <c r="D88" s="20">
        <f t="shared" si="56"/>
        <v>0</v>
      </c>
      <c r="E88" s="24">
        <v>0</v>
      </c>
      <c r="F88" s="24">
        <v>0</v>
      </c>
      <c r="G88" s="24">
        <v>0</v>
      </c>
      <c r="H88" s="24">
        <v>0</v>
      </c>
    </row>
    <row r="89" spans="1:8" s="2" customFormat="1" ht="28.5" customHeight="1" x14ac:dyDescent="0.2">
      <c r="A89" s="55"/>
      <c r="B89" s="55"/>
      <c r="C89" s="22" t="s">
        <v>94</v>
      </c>
      <c r="D89" s="20">
        <f t="shared" si="56"/>
        <v>1786.5</v>
      </c>
      <c r="E89" s="21">
        <f>E96+E103+E110+E117+E124+E131+E138+E145</f>
        <v>376.5</v>
      </c>
      <c r="F89" s="21">
        <f t="shared" ref="F89:H89" si="59">F96+F103+F110+F117+F124+F131+F138+F145</f>
        <v>470</v>
      </c>
      <c r="G89" s="21">
        <f t="shared" si="59"/>
        <v>470</v>
      </c>
      <c r="H89" s="21">
        <f t="shared" si="59"/>
        <v>470</v>
      </c>
    </row>
    <row r="90" spans="1:8" ht="24" customHeight="1" x14ac:dyDescent="0.2">
      <c r="A90" s="37" t="s">
        <v>68</v>
      </c>
      <c r="B90" s="37" t="s">
        <v>69</v>
      </c>
      <c r="C90" s="19" t="s">
        <v>54</v>
      </c>
      <c r="D90" s="20">
        <f>D91+D92+D93+D94+D95+D96</f>
        <v>38614.389580000003</v>
      </c>
      <c r="E90" s="21">
        <f t="shared" ref="E90" si="60">E91+E92+E93+E94+E95+E96</f>
        <v>8766.7000000000007</v>
      </c>
      <c r="F90" s="21">
        <f t="shared" ref="F90" si="61">F91+F92+F93+F94+F95+F96</f>
        <v>9359.2298599999995</v>
      </c>
      <c r="G90" s="21">
        <f t="shared" ref="G90" si="62">G91+G92+G93+G94+G95+G96</f>
        <v>9904.2298599999995</v>
      </c>
      <c r="H90" s="21">
        <f t="shared" ref="H90" si="63">H91+H92+H93+H94+H95+H96</f>
        <v>10584.229859999999</v>
      </c>
    </row>
    <row r="91" spans="1:8" ht="44.25" customHeight="1" x14ac:dyDescent="0.2">
      <c r="A91" s="38"/>
      <c r="B91" s="38"/>
      <c r="C91" s="25" t="s">
        <v>58</v>
      </c>
      <c r="D91" s="20">
        <f>E91+F91+G91+H91</f>
        <v>37414.389580000003</v>
      </c>
      <c r="E91" s="26">
        <v>8466.7000000000007</v>
      </c>
      <c r="F91" s="26">
        <v>9059.2298599999995</v>
      </c>
      <c r="G91" s="26">
        <v>9604.2298599999995</v>
      </c>
      <c r="H91" s="26">
        <v>10284.229859999999</v>
      </c>
    </row>
    <row r="92" spans="1:8" ht="47.1" customHeight="1" x14ac:dyDescent="0.2">
      <c r="A92" s="38"/>
      <c r="B92" s="38"/>
      <c r="C92" s="25" t="s">
        <v>60</v>
      </c>
      <c r="D92" s="20">
        <f t="shared" ref="D92:D96" si="64">E92+F92+G92+H92</f>
        <v>0</v>
      </c>
      <c r="E92" s="27">
        <v>0</v>
      </c>
      <c r="F92" s="27">
        <v>0</v>
      </c>
      <c r="G92" s="27">
        <v>0</v>
      </c>
      <c r="H92" s="27">
        <v>0</v>
      </c>
    </row>
    <row r="93" spans="1:8" ht="28.5" customHeight="1" x14ac:dyDescent="0.2">
      <c r="A93" s="38"/>
      <c r="B93" s="38"/>
      <c r="C93" s="25" t="s">
        <v>59</v>
      </c>
      <c r="D93" s="20">
        <f t="shared" si="64"/>
        <v>0</v>
      </c>
      <c r="E93" s="27">
        <v>0</v>
      </c>
      <c r="F93" s="27">
        <v>0</v>
      </c>
      <c r="G93" s="27">
        <v>0</v>
      </c>
      <c r="H93" s="27">
        <v>0</v>
      </c>
    </row>
    <row r="94" spans="1:8" ht="28.5" customHeight="1" x14ac:dyDescent="0.2">
      <c r="A94" s="38"/>
      <c r="B94" s="38"/>
      <c r="C94" s="25" t="s">
        <v>55</v>
      </c>
      <c r="D94" s="20">
        <f t="shared" si="64"/>
        <v>0</v>
      </c>
      <c r="E94" s="27">
        <v>0</v>
      </c>
      <c r="F94" s="27">
        <v>0</v>
      </c>
      <c r="G94" s="27">
        <v>0</v>
      </c>
      <c r="H94" s="27">
        <v>0</v>
      </c>
    </row>
    <row r="95" spans="1:8" ht="14.25" customHeight="1" x14ac:dyDescent="0.2">
      <c r="A95" s="38"/>
      <c r="B95" s="38"/>
      <c r="C95" s="28" t="s">
        <v>56</v>
      </c>
      <c r="D95" s="20">
        <f t="shared" si="64"/>
        <v>0</v>
      </c>
      <c r="E95" s="27">
        <v>0</v>
      </c>
      <c r="F95" s="27">
        <v>0</v>
      </c>
      <c r="G95" s="27">
        <v>0</v>
      </c>
      <c r="H95" s="27">
        <v>0</v>
      </c>
    </row>
    <row r="96" spans="1:8" ht="27" customHeight="1" x14ac:dyDescent="0.2">
      <c r="A96" s="39"/>
      <c r="B96" s="39"/>
      <c r="C96" s="25" t="s">
        <v>57</v>
      </c>
      <c r="D96" s="20">
        <f t="shared" si="64"/>
        <v>1200</v>
      </c>
      <c r="E96" s="26">
        <v>300</v>
      </c>
      <c r="F96" s="26">
        <v>300</v>
      </c>
      <c r="G96" s="26">
        <v>300</v>
      </c>
      <c r="H96" s="26">
        <v>300</v>
      </c>
    </row>
    <row r="97" spans="1:8" ht="23.1" customHeight="1" x14ac:dyDescent="0.2">
      <c r="A97" s="37" t="s">
        <v>28</v>
      </c>
      <c r="B97" s="37" t="s">
        <v>29</v>
      </c>
      <c r="C97" s="19" t="s">
        <v>54</v>
      </c>
      <c r="D97" s="20">
        <f>D98+D99+D100+D101+D102+D103</f>
        <v>57127.417779999996</v>
      </c>
      <c r="E97" s="21">
        <f t="shared" ref="E97" si="65">E98+E99+E100+E101+E102+E103</f>
        <v>11086.068789999999</v>
      </c>
      <c r="F97" s="21">
        <f t="shared" ref="F97" si="66">F98+F99+F100+F101+F102+F103</f>
        <v>14153.08331</v>
      </c>
      <c r="G97" s="21">
        <f t="shared" ref="G97" si="67">G98+G99+G100+G101+G102+G103</f>
        <v>15286.63284</v>
      </c>
      <c r="H97" s="21">
        <f t="shared" ref="H97" si="68">H98+H99+H100+H101+H102+H103</f>
        <v>16601.632839999998</v>
      </c>
    </row>
    <row r="98" spans="1:8" ht="42" customHeight="1" x14ac:dyDescent="0.2">
      <c r="A98" s="38"/>
      <c r="B98" s="38"/>
      <c r="C98" s="25" t="s">
        <v>58</v>
      </c>
      <c r="D98" s="20">
        <f>E98+F98+G98+H98</f>
        <v>56540.917779999996</v>
      </c>
      <c r="E98" s="26">
        <v>11009.568789999999</v>
      </c>
      <c r="F98" s="26">
        <v>13983.08331</v>
      </c>
      <c r="G98" s="26">
        <v>15116.63284</v>
      </c>
      <c r="H98" s="26">
        <v>16431.632839999998</v>
      </c>
    </row>
    <row r="99" spans="1:8" ht="42" customHeight="1" x14ac:dyDescent="0.2">
      <c r="A99" s="38"/>
      <c r="B99" s="38"/>
      <c r="C99" s="25" t="s">
        <v>60</v>
      </c>
      <c r="D99" s="20">
        <f t="shared" ref="D99:D103" si="69">E99+F99+G99+H99</f>
        <v>0</v>
      </c>
      <c r="E99" s="27">
        <v>0</v>
      </c>
      <c r="F99" s="27">
        <v>0</v>
      </c>
      <c r="G99" s="27">
        <v>0</v>
      </c>
      <c r="H99" s="27">
        <v>0</v>
      </c>
    </row>
    <row r="100" spans="1:8" ht="28.5" customHeight="1" x14ac:dyDescent="0.2">
      <c r="A100" s="38"/>
      <c r="B100" s="38"/>
      <c r="C100" s="25" t="s">
        <v>59</v>
      </c>
      <c r="D100" s="20">
        <f t="shared" si="69"/>
        <v>0</v>
      </c>
      <c r="E100" s="27">
        <v>0</v>
      </c>
      <c r="F100" s="27">
        <v>0</v>
      </c>
      <c r="G100" s="27">
        <v>0</v>
      </c>
      <c r="H100" s="27">
        <v>0</v>
      </c>
    </row>
    <row r="101" spans="1:8" ht="28.5" customHeight="1" x14ac:dyDescent="0.2">
      <c r="A101" s="38"/>
      <c r="B101" s="38"/>
      <c r="C101" s="25" t="s">
        <v>55</v>
      </c>
      <c r="D101" s="20">
        <f t="shared" si="69"/>
        <v>0</v>
      </c>
      <c r="E101" s="27">
        <v>0</v>
      </c>
      <c r="F101" s="27">
        <v>0</v>
      </c>
      <c r="G101" s="27">
        <v>0</v>
      </c>
      <c r="H101" s="27">
        <v>0</v>
      </c>
    </row>
    <row r="102" spans="1:8" ht="14.25" customHeight="1" x14ac:dyDescent="0.2">
      <c r="A102" s="38"/>
      <c r="B102" s="38"/>
      <c r="C102" s="28" t="s">
        <v>56</v>
      </c>
      <c r="D102" s="20">
        <f t="shared" si="69"/>
        <v>0</v>
      </c>
      <c r="E102" s="27">
        <v>0</v>
      </c>
      <c r="F102" s="27">
        <v>0</v>
      </c>
      <c r="G102" s="27">
        <v>0</v>
      </c>
      <c r="H102" s="27">
        <v>0</v>
      </c>
    </row>
    <row r="103" spans="1:8" ht="28.5" customHeight="1" x14ac:dyDescent="0.2">
      <c r="A103" s="39"/>
      <c r="B103" s="39"/>
      <c r="C103" s="25" t="s">
        <v>57</v>
      </c>
      <c r="D103" s="20">
        <f t="shared" si="69"/>
        <v>586.5</v>
      </c>
      <c r="E103" s="26">
        <v>76.5</v>
      </c>
      <c r="F103" s="26">
        <v>170</v>
      </c>
      <c r="G103" s="26">
        <v>170</v>
      </c>
      <c r="H103" s="26">
        <v>170</v>
      </c>
    </row>
    <row r="104" spans="1:8" ht="21.75" customHeight="1" x14ac:dyDescent="0.2">
      <c r="A104" s="68" t="s">
        <v>70</v>
      </c>
      <c r="B104" s="56" t="s">
        <v>82</v>
      </c>
      <c r="C104" s="19" t="s">
        <v>54</v>
      </c>
      <c r="D104" s="20">
        <f>D105+D106+D107+D108+D109+D110</f>
        <v>0</v>
      </c>
      <c r="E104" s="21">
        <f t="shared" ref="E104" si="70">E105+E106+E107+E108+E109+E110</f>
        <v>0</v>
      </c>
      <c r="F104" s="21">
        <f t="shared" ref="F104" si="71">F105+F106+F107+F108+F109+F110</f>
        <v>0</v>
      </c>
      <c r="G104" s="21">
        <f t="shared" ref="G104" si="72">G105+G106+G107+G108+G109+G110</f>
        <v>0</v>
      </c>
      <c r="H104" s="21">
        <f t="shared" ref="H104" si="73">H105+H106+H107+H108+H109+H110</f>
        <v>0</v>
      </c>
    </row>
    <row r="105" spans="1:8" ht="39.75" customHeight="1" x14ac:dyDescent="0.2">
      <c r="A105" s="69"/>
      <c r="B105" s="57"/>
      <c r="C105" s="25" t="s">
        <v>58</v>
      </c>
      <c r="D105" s="20">
        <f>E105+F105+G105+H105</f>
        <v>0</v>
      </c>
      <c r="E105" s="27">
        <v>0</v>
      </c>
      <c r="F105" s="27">
        <v>0</v>
      </c>
      <c r="G105" s="27">
        <v>0</v>
      </c>
      <c r="H105" s="27">
        <v>0</v>
      </c>
    </row>
    <row r="106" spans="1:8" ht="45.95" customHeight="1" x14ac:dyDescent="0.2">
      <c r="A106" s="69"/>
      <c r="B106" s="57"/>
      <c r="C106" s="25" t="s">
        <v>60</v>
      </c>
      <c r="D106" s="20">
        <f t="shared" ref="D106:D110" si="74">E106+F106+G106+H106</f>
        <v>0</v>
      </c>
      <c r="E106" s="27">
        <v>0</v>
      </c>
      <c r="F106" s="27">
        <v>0</v>
      </c>
      <c r="G106" s="27">
        <v>0</v>
      </c>
      <c r="H106" s="27">
        <v>0</v>
      </c>
    </row>
    <row r="107" spans="1:8" ht="28.5" customHeight="1" x14ac:dyDescent="0.2">
      <c r="A107" s="69"/>
      <c r="B107" s="57"/>
      <c r="C107" s="25" t="s">
        <v>59</v>
      </c>
      <c r="D107" s="20">
        <f t="shared" si="74"/>
        <v>0</v>
      </c>
      <c r="E107" s="27">
        <v>0</v>
      </c>
      <c r="F107" s="27">
        <v>0</v>
      </c>
      <c r="G107" s="27">
        <v>0</v>
      </c>
      <c r="H107" s="27">
        <v>0</v>
      </c>
    </row>
    <row r="108" spans="1:8" ht="28.5" customHeight="1" x14ac:dyDescent="0.2">
      <c r="A108" s="69"/>
      <c r="B108" s="57"/>
      <c r="C108" s="25" t="s">
        <v>55</v>
      </c>
      <c r="D108" s="20">
        <f t="shared" si="74"/>
        <v>0</v>
      </c>
      <c r="E108" s="27">
        <v>0</v>
      </c>
      <c r="F108" s="27">
        <v>0</v>
      </c>
      <c r="G108" s="27">
        <v>0</v>
      </c>
      <c r="H108" s="27">
        <v>0</v>
      </c>
    </row>
    <row r="109" spans="1:8" ht="14.25" customHeight="1" x14ac:dyDescent="0.2">
      <c r="A109" s="69"/>
      <c r="B109" s="57"/>
      <c r="C109" s="28" t="s">
        <v>56</v>
      </c>
      <c r="D109" s="20">
        <f t="shared" si="74"/>
        <v>0</v>
      </c>
      <c r="E109" s="27">
        <v>0</v>
      </c>
      <c r="F109" s="27">
        <v>0</v>
      </c>
      <c r="G109" s="27">
        <v>0</v>
      </c>
      <c r="H109" s="27">
        <v>0</v>
      </c>
    </row>
    <row r="110" spans="1:8" ht="28.5" customHeight="1" x14ac:dyDescent="0.2">
      <c r="A110" s="70"/>
      <c r="B110" s="58"/>
      <c r="C110" s="25" t="s">
        <v>57</v>
      </c>
      <c r="D110" s="20">
        <f t="shared" si="74"/>
        <v>0</v>
      </c>
      <c r="E110" s="27">
        <v>0</v>
      </c>
      <c r="F110" s="27">
        <v>0</v>
      </c>
      <c r="G110" s="27">
        <v>0</v>
      </c>
      <c r="H110" s="27">
        <v>0</v>
      </c>
    </row>
    <row r="111" spans="1:8" ht="20.25" customHeight="1" x14ac:dyDescent="0.2">
      <c r="A111" s="37" t="s">
        <v>31</v>
      </c>
      <c r="B111" s="37" t="s">
        <v>71</v>
      </c>
      <c r="C111" s="19" t="s">
        <v>54</v>
      </c>
      <c r="D111" s="20">
        <f>D112+D113+D114+D115+D116+D117</f>
        <v>0</v>
      </c>
      <c r="E111" s="21">
        <f t="shared" ref="E111" si="75">E112+E113+E114+E115+E116+E117</f>
        <v>0</v>
      </c>
      <c r="F111" s="21">
        <f t="shared" ref="F111" si="76">F112+F113+F114+F115+F116+F117</f>
        <v>0</v>
      </c>
      <c r="G111" s="21">
        <f t="shared" ref="G111" si="77">G112+G113+G114+G115+G116+G117</f>
        <v>0</v>
      </c>
      <c r="H111" s="21">
        <f t="shared" ref="H111" si="78">H112+H113+H114+H115+H116+H117</f>
        <v>0</v>
      </c>
    </row>
    <row r="112" spans="1:8" ht="42.75" customHeight="1" x14ac:dyDescent="0.2">
      <c r="A112" s="38"/>
      <c r="B112" s="38"/>
      <c r="C112" s="25" t="s">
        <v>58</v>
      </c>
      <c r="D112" s="20">
        <f>E112+F112+G112+H112</f>
        <v>0</v>
      </c>
      <c r="E112" s="27">
        <v>0</v>
      </c>
      <c r="F112" s="27">
        <v>0</v>
      </c>
      <c r="G112" s="27">
        <v>0</v>
      </c>
      <c r="H112" s="27">
        <v>0</v>
      </c>
    </row>
    <row r="113" spans="1:8" ht="47.1" customHeight="1" x14ac:dyDescent="0.2">
      <c r="A113" s="38"/>
      <c r="B113" s="38"/>
      <c r="C113" s="25" t="s">
        <v>60</v>
      </c>
      <c r="D113" s="20">
        <f t="shared" ref="D113:D117" si="79">E113+F113+G113+H113</f>
        <v>0</v>
      </c>
      <c r="E113" s="27">
        <v>0</v>
      </c>
      <c r="F113" s="27">
        <v>0</v>
      </c>
      <c r="G113" s="27">
        <v>0</v>
      </c>
      <c r="H113" s="27">
        <v>0</v>
      </c>
    </row>
    <row r="114" spans="1:8" ht="28.5" customHeight="1" x14ac:dyDescent="0.2">
      <c r="A114" s="38"/>
      <c r="B114" s="38"/>
      <c r="C114" s="25" t="s">
        <v>59</v>
      </c>
      <c r="D114" s="20">
        <f t="shared" si="79"/>
        <v>0</v>
      </c>
      <c r="E114" s="27">
        <v>0</v>
      </c>
      <c r="F114" s="27">
        <v>0</v>
      </c>
      <c r="G114" s="27">
        <v>0</v>
      </c>
      <c r="H114" s="27">
        <v>0</v>
      </c>
    </row>
    <row r="115" spans="1:8" ht="28.5" customHeight="1" x14ac:dyDescent="0.2">
      <c r="A115" s="38"/>
      <c r="B115" s="38"/>
      <c r="C115" s="25" t="s">
        <v>55</v>
      </c>
      <c r="D115" s="20">
        <f t="shared" si="79"/>
        <v>0</v>
      </c>
      <c r="E115" s="27">
        <v>0</v>
      </c>
      <c r="F115" s="27">
        <v>0</v>
      </c>
      <c r="G115" s="27">
        <v>0</v>
      </c>
      <c r="H115" s="27">
        <v>0</v>
      </c>
    </row>
    <row r="116" spans="1:8" ht="14.25" customHeight="1" x14ac:dyDescent="0.2">
      <c r="A116" s="38"/>
      <c r="B116" s="38"/>
      <c r="C116" s="28" t="s">
        <v>56</v>
      </c>
      <c r="D116" s="20">
        <f t="shared" si="79"/>
        <v>0</v>
      </c>
      <c r="E116" s="27">
        <v>0</v>
      </c>
      <c r="F116" s="27">
        <v>0</v>
      </c>
      <c r="G116" s="27">
        <v>0</v>
      </c>
      <c r="H116" s="27">
        <v>0</v>
      </c>
    </row>
    <row r="117" spans="1:8" ht="27.75" customHeight="1" x14ac:dyDescent="0.2">
      <c r="A117" s="39"/>
      <c r="B117" s="39"/>
      <c r="C117" s="25" t="s">
        <v>57</v>
      </c>
      <c r="D117" s="20">
        <f t="shared" si="79"/>
        <v>0</v>
      </c>
      <c r="E117" s="27">
        <v>0</v>
      </c>
      <c r="F117" s="27">
        <v>0</v>
      </c>
      <c r="G117" s="27">
        <v>0</v>
      </c>
      <c r="H117" s="27">
        <v>0</v>
      </c>
    </row>
    <row r="118" spans="1:8" ht="24" customHeight="1" x14ac:dyDescent="0.2">
      <c r="A118" s="37" t="s">
        <v>33</v>
      </c>
      <c r="B118" s="37" t="s">
        <v>72</v>
      </c>
      <c r="C118" s="19" t="s">
        <v>54</v>
      </c>
      <c r="D118" s="20">
        <f>D119+D120+D121+D122+D123+D124</f>
        <v>466.23942</v>
      </c>
      <c r="E118" s="21">
        <f t="shared" ref="E118" si="80">E119+E120+E121+E122+E123+E124</f>
        <v>106.239</v>
      </c>
      <c r="F118" s="21">
        <f t="shared" ref="F118" si="81">F119+F120+F121+F122+F123+F124</f>
        <v>120.00014</v>
      </c>
      <c r="G118" s="21">
        <f t="shared" ref="G118" si="82">G119+G120+G121+G122+G123+G124</f>
        <v>120.00014</v>
      </c>
      <c r="H118" s="21">
        <f t="shared" ref="H118" si="83">H119+H120+H121+H122+H123+H124</f>
        <v>120.00014</v>
      </c>
    </row>
    <row r="119" spans="1:8" ht="39.75" customHeight="1" x14ac:dyDescent="0.2">
      <c r="A119" s="38"/>
      <c r="B119" s="38"/>
      <c r="C119" s="25" t="s">
        <v>58</v>
      </c>
      <c r="D119" s="20">
        <f>E119+F119+G119+H119</f>
        <v>466.23942</v>
      </c>
      <c r="E119" s="26">
        <v>106.239</v>
      </c>
      <c r="F119" s="26">
        <v>120.00014</v>
      </c>
      <c r="G119" s="26">
        <v>120.00014</v>
      </c>
      <c r="H119" s="26">
        <v>120.00014</v>
      </c>
    </row>
    <row r="120" spans="1:8" ht="42" customHeight="1" x14ac:dyDescent="0.2">
      <c r="A120" s="38"/>
      <c r="B120" s="38"/>
      <c r="C120" s="25" t="s">
        <v>60</v>
      </c>
      <c r="D120" s="20">
        <f t="shared" ref="D120:D124" si="84">E120+F120+G120+H120</f>
        <v>0</v>
      </c>
      <c r="E120" s="27">
        <v>0</v>
      </c>
      <c r="F120" s="27">
        <v>0</v>
      </c>
      <c r="G120" s="27">
        <v>0</v>
      </c>
      <c r="H120" s="27">
        <v>0</v>
      </c>
    </row>
    <row r="121" spans="1:8" ht="28.5" customHeight="1" x14ac:dyDescent="0.2">
      <c r="A121" s="38"/>
      <c r="B121" s="38"/>
      <c r="C121" s="25" t="s">
        <v>59</v>
      </c>
      <c r="D121" s="20">
        <f t="shared" si="84"/>
        <v>0</v>
      </c>
      <c r="E121" s="27">
        <v>0</v>
      </c>
      <c r="F121" s="27">
        <v>0</v>
      </c>
      <c r="G121" s="27">
        <v>0</v>
      </c>
      <c r="H121" s="27">
        <v>0</v>
      </c>
    </row>
    <row r="122" spans="1:8" ht="28.5" customHeight="1" x14ac:dyDescent="0.2">
      <c r="A122" s="38"/>
      <c r="B122" s="38"/>
      <c r="C122" s="25" t="s">
        <v>55</v>
      </c>
      <c r="D122" s="20">
        <f t="shared" si="84"/>
        <v>0</v>
      </c>
      <c r="E122" s="27">
        <v>0</v>
      </c>
      <c r="F122" s="27">
        <v>0</v>
      </c>
      <c r="G122" s="27">
        <v>0</v>
      </c>
      <c r="H122" s="27">
        <v>0</v>
      </c>
    </row>
    <row r="123" spans="1:8" ht="14.25" customHeight="1" x14ac:dyDescent="0.2">
      <c r="A123" s="38"/>
      <c r="B123" s="38"/>
      <c r="C123" s="28" t="s">
        <v>56</v>
      </c>
      <c r="D123" s="20">
        <f t="shared" si="84"/>
        <v>0</v>
      </c>
      <c r="E123" s="27">
        <v>0</v>
      </c>
      <c r="F123" s="27">
        <v>0</v>
      </c>
      <c r="G123" s="27">
        <v>0</v>
      </c>
      <c r="H123" s="27">
        <v>0</v>
      </c>
    </row>
    <row r="124" spans="1:8" ht="28.5" customHeight="1" x14ac:dyDescent="0.2">
      <c r="A124" s="39"/>
      <c r="B124" s="39"/>
      <c r="C124" s="25" t="s">
        <v>57</v>
      </c>
      <c r="D124" s="20">
        <f t="shared" si="84"/>
        <v>0</v>
      </c>
      <c r="E124" s="27">
        <v>0</v>
      </c>
      <c r="F124" s="27">
        <v>0</v>
      </c>
      <c r="G124" s="27">
        <v>0</v>
      </c>
      <c r="H124" s="27">
        <v>0</v>
      </c>
    </row>
    <row r="125" spans="1:8" ht="23.1" customHeight="1" x14ac:dyDescent="0.2">
      <c r="A125" s="59" t="s">
        <v>73</v>
      </c>
      <c r="B125" s="59" t="s">
        <v>74</v>
      </c>
      <c r="C125" s="19" t="s">
        <v>54</v>
      </c>
      <c r="D125" s="20">
        <f>D126+D127+D128+D129+D130+D131</f>
        <v>23729.9159</v>
      </c>
      <c r="E125" s="21">
        <f t="shared" ref="E125" si="85">E126+E127+E128+E129+E130+E131</f>
        <v>6730.9295600000005</v>
      </c>
      <c r="F125" s="21">
        <f t="shared" ref="F125" si="86">F126+F127+F128+F129+F130+F131</f>
        <v>5666.3287800000007</v>
      </c>
      <c r="G125" s="21">
        <f t="shared" ref="G125" si="87">G126+G127+G128+G129+G130+G131</f>
        <v>5666.3287800000007</v>
      </c>
      <c r="H125" s="21">
        <f t="shared" ref="H125" si="88">H126+H127+H128+H129+H130+H131</f>
        <v>5666.3287800000007</v>
      </c>
    </row>
    <row r="126" spans="1:8" ht="39.75" customHeight="1" x14ac:dyDescent="0.2">
      <c r="A126" s="60"/>
      <c r="B126" s="60"/>
      <c r="C126" s="25" t="s">
        <v>58</v>
      </c>
      <c r="D126" s="20">
        <f>E126+F126+G126+H126</f>
        <v>237.29916000000003</v>
      </c>
      <c r="E126" s="26">
        <v>67.309290000000004</v>
      </c>
      <c r="F126" s="26">
        <v>56.663290000000003</v>
      </c>
      <c r="G126" s="26">
        <v>56.663290000000003</v>
      </c>
      <c r="H126" s="26">
        <v>56.663290000000003</v>
      </c>
    </row>
    <row r="127" spans="1:8" ht="39.75" customHeight="1" x14ac:dyDescent="0.2">
      <c r="A127" s="60"/>
      <c r="B127" s="60"/>
      <c r="C127" s="25" t="s">
        <v>60</v>
      </c>
      <c r="D127" s="20">
        <f t="shared" ref="D127:D131" si="89">E127+F127+G127+H127</f>
        <v>23492.616740000001</v>
      </c>
      <c r="E127" s="26">
        <v>6663.6202700000003</v>
      </c>
      <c r="F127" s="26">
        <v>5609.6654900000003</v>
      </c>
      <c r="G127" s="26">
        <v>5609.6654900000003</v>
      </c>
      <c r="H127" s="26">
        <v>5609.6654900000003</v>
      </c>
    </row>
    <row r="128" spans="1:8" ht="28.5" customHeight="1" x14ac:dyDescent="0.2">
      <c r="A128" s="60"/>
      <c r="B128" s="60"/>
      <c r="C128" s="25" t="s">
        <v>59</v>
      </c>
      <c r="D128" s="20">
        <f t="shared" si="89"/>
        <v>0</v>
      </c>
      <c r="E128" s="27">
        <v>0</v>
      </c>
      <c r="F128" s="27">
        <v>0</v>
      </c>
      <c r="G128" s="27">
        <v>0</v>
      </c>
      <c r="H128" s="27">
        <v>0</v>
      </c>
    </row>
    <row r="129" spans="1:8" ht="26.25" customHeight="1" x14ac:dyDescent="0.2">
      <c r="A129" s="60"/>
      <c r="B129" s="60"/>
      <c r="C129" s="25" t="s">
        <v>55</v>
      </c>
      <c r="D129" s="20">
        <f t="shared" si="89"/>
        <v>0</v>
      </c>
      <c r="E129" s="27">
        <v>0</v>
      </c>
      <c r="F129" s="27">
        <v>0</v>
      </c>
      <c r="G129" s="27">
        <v>0</v>
      </c>
      <c r="H129" s="27">
        <v>0</v>
      </c>
    </row>
    <row r="130" spans="1:8" ht="14.25" customHeight="1" x14ac:dyDescent="0.2">
      <c r="A130" s="60"/>
      <c r="B130" s="60"/>
      <c r="C130" s="28" t="s">
        <v>56</v>
      </c>
      <c r="D130" s="20">
        <f t="shared" si="89"/>
        <v>0</v>
      </c>
      <c r="E130" s="27">
        <v>0</v>
      </c>
      <c r="F130" s="27">
        <v>0</v>
      </c>
      <c r="G130" s="27">
        <v>0</v>
      </c>
      <c r="H130" s="27">
        <v>0</v>
      </c>
    </row>
    <row r="131" spans="1:8" ht="28.5" customHeight="1" x14ac:dyDescent="0.2">
      <c r="A131" s="61"/>
      <c r="B131" s="61"/>
      <c r="C131" s="25" t="s">
        <v>57</v>
      </c>
      <c r="D131" s="20">
        <f t="shared" si="89"/>
        <v>0</v>
      </c>
      <c r="E131" s="27">
        <v>0</v>
      </c>
      <c r="F131" s="27">
        <v>0</v>
      </c>
      <c r="G131" s="27">
        <v>0</v>
      </c>
      <c r="H131" s="27">
        <v>0</v>
      </c>
    </row>
    <row r="132" spans="1:8" ht="21.75" customHeight="1" x14ac:dyDescent="0.2">
      <c r="A132" s="37" t="s">
        <v>36</v>
      </c>
      <c r="B132" s="37" t="s">
        <v>75</v>
      </c>
      <c r="C132" s="19" t="s">
        <v>54</v>
      </c>
      <c r="D132" s="20">
        <f>D133+D134+D135+D136+D137+D138</f>
        <v>0</v>
      </c>
      <c r="E132" s="21">
        <f t="shared" ref="E132" si="90">E133+E134+E135+E136+E137+E138</f>
        <v>0</v>
      </c>
      <c r="F132" s="21">
        <f t="shared" ref="F132" si="91">F133+F134+F135+F136+F137+F138</f>
        <v>0</v>
      </c>
      <c r="G132" s="21">
        <f t="shared" ref="G132" si="92">G133+G134+G135+G136+G137+G138</f>
        <v>0</v>
      </c>
      <c r="H132" s="21">
        <f t="shared" ref="H132" si="93">H133+H134+H135+H136+H137+H138</f>
        <v>0</v>
      </c>
    </row>
    <row r="133" spans="1:8" ht="41.25" customHeight="1" x14ac:dyDescent="0.2">
      <c r="A133" s="38"/>
      <c r="B133" s="38"/>
      <c r="C133" s="25" t="s">
        <v>58</v>
      </c>
      <c r="D133" s="20">
        <f>E133+F133+G133+H133</f>
        <v>0</v>
      </c>
      <c r="E133" s="27">
        <v>0</v>
      </c>
      <c r="F133" s="27">
        <v>0</v>
      </c>
      <c r="G133" s="27">
        <v>0</v>
      </c>
      <c r="H133" s="27">
        <v>0</v>
      </c>
    </row>
    <row r="134" spans="1:8" ht="41.25" customHeight="1" x14ac:dyDescent="0.2">
      <c r="A134" s="38"/>
      <c r="B134" s="38"/>
      <c r="C134" s="25" t="s">
        <v>60</v>
      </c>
      <c r="D134" s="20">
        <f t="shared" ref="D134:D138" si="94">E134+F134+G134+H134</f>
        <v>0</v>
      </c>
      <c r="E134" s="27">
        <v>0</v>
      </c>
      <c r="F134" s="27">
        <v>0</v>
      </c>
      <c r="G134" s="27">
        <v>0</v>
      </c>
      <c r="H134" s="27">
        <v>0</v>
      </c>
    </row>
    <row r="135" spans="1:8" ht="28.5" customHeight="1" x14ac:dyDescent="0.2">
      <c r="A135" s="38"/>
      <c r="B135" s="38"/>
      <c r="C135" s="25" t="s">
        <v>59</v>
      </c>
      <c r="D135" s="20">
        <f t="shared" si="94"/>
        <v>0</v>
      </c>
      <c r="E135" s="27">
        <v>0</v>
      </c>
      <c r="F135" s="27">
        <v>0</v>
      </c>
      <c r="G135" s="27">
        <v>0</v>
      </c>
      <c r="H135" s="27">
        <v>0</v>
      </c>
    </row>
    <row r="136" spans="1:8" ht="28.5" customHeight="1" x14ac:dyDescent="0.2">
      <c r="A136" s="38"/>
      <c r="B136" s="38"/>
      <c r="C136" s="25" t="s">
        <v>55</v>
      </c>
      <c r="D136" s="20">
        <f t="shared" si="94"/>
        <v>0</v>
      </c>
      <c r="E136" s="27">
        <v>0</v>
      </c>
      <c r="F136" s="27">
        <v>0</v>
      </c>
      <c r="G136" s="27">
        <v>0</v>
      </c>
      <c r="H136" s="27">
        <v>0</v>
      </c>
    </row>
    <row r="137" spans="1:8" ht="14.25" customHeight="1" x14ac:dyDescent="0.2">
      <c r="A137" s="38"/>
      <c r="B137" s="38"/>
      <c r="C137" s="28" t="s">
        <v>56</v>
      </c>
      <c r="D137" s="20">
        <f t="shared" si="94"/>
        <v>0</v>
      </c>
      <c r="E137" s="27">
        <v>0</v>
      </c>
      <c r="F137" s="27">
        <v>0</v>
      </c>
      <c r="G137" s="27">
        <v>0</v>
      </c>
      <c r="H137" s="27">
        <v>0</v>
      </c>
    </row>
    <row r="138" spans="1:8" ht="30" customHeight="1" x14ac:dyDescent="0.2">
      <c r="A138" s="39"/>
      <c r="B138" s="39"/>
      <c r="C138" s="25" t="s">
        <v>57</v>
      </c>
      <c r="D138" s="20">
        <f t="shared" si="94"/>
        <v>0</v>
      </c>
      <c r="E138" s="27">
        <v>0</v>
      </c>
      <c r="F138" s="27">
        <v>0</v>
      </c>
      <c r="G138" s="27">
        <v>0</v>
      </c>
      <c r="H138" s="27">
        <v>0</v>
      </c>
    </row>
    <row r="139" spans="1:8" ht="24" customHeight="1" x14ac:dyDescent="0.2">
      <c r="A139" s="68" t="s">
        <v>38</v>
      </c>
      <c r="B139" s="68" t="s">
        <v>39</v>
      </c>
      <c r="C139" s="19" t="s">
        <v>54</v>
      </c>
      <c r="D139" s="20">
        <f>D140+D141+D142+D143+D144+D145</f>
        <v>15552.452440000001</v>
      </c>
      <c r="E139" s="21">
        <f t="shared" ref="E139" si="95">E140+E141+E142+E143+E144+E145</f>
        <v>3949.9652999999998</v>
      </c>
      <c r="F139" s="21">
        <f t="shared" ref="F139" si="96">F140+F141+F142+F143+F144+F145</f>
        <v>3639.63</v>
      </c>
      <c r="G139" s="21">
        <f t="shared" ref="G139" si="97">G140+G141+G142+G143+G144+G145</f>
        <v>3981.42857</v>
      </c>
      <c r="H139" s="21">
        <f t="shared" ref="H139" si="98">H140+H141+H142+H143+H144+H145</f>
        <v>3981.42857</v>
      </c>
    </row>
    <row r="140" spans="1:8" ht="40.5" customHeight="1" x14ac:dyDescent="0.2">
      <c r="A140" s="69"/>
      <c r="B140" s="69"/>
      <c r="C140" s="25" t="s">
        <v>58</v>
      </c>
      <c r="D140" s="20">
        <f>E140+F140+G140+H140</f>
        <v>4484.6274400000002</v>
      </c>
      <c r="E140" s="26">
        <v>933.88130000000001</v>
      </c>
      <c r="F140" s="26">
        <v>1113.8889999999999</v>
      </c>
      <c r="G140" s="26">
        <v>1218.42857</v>
      </c>
      <c r="H140" s="26">
        <v>1218.42857</v>
      </c>
    </row>
    <row r="141" spans="1:8" ht="39" customHeight="1" x14ac:dyDescent="0.2">
      <c r="A141" s="69"/>
      <c r="B141" s="69"/>
      <c r="C141" s="25" t="s">
        <v>60</v>
      </c>
      <c r="D141" s="20">
        <f t="shared" ref="D141:D145" si="99">E141+F141+G141+H141</f>
        <v>11067.825000000001</v>
      </c>
      <c r="E141" s="26">
        <v>3016.0839999999998</v>
      </c>
      <c r="F141" s="26">
        <v>2525.741</v>
      </c>
      <c r="G141" s="26">
        <v>2763</v>
      </c>
      <c r="H141" s="26">
        <v>2763</v>
      </c>
    </row>
    <row r="142" spans="1:8" ht="28.5" customHeight="1" x14ac:dyDescent="0.2">
      <c r="A142" s="69"/>
      <c r="B142" s="69"/>
      <c r="C142" s="25" t="s">
        <v>59</v>
      </c>
      <c r="D142" s="20">
        <f t="shared" si="99"/>
        <v>0</v>
      </c>
      <c r="E142" s="27">
        <v>0</v>
      </c>
      <c r="F142" s="27">
        <v>0</v>
      </c>
      <c r="G142" s="27">
        <v>0</v>
      </c>
      <c r="H142" s="27">
        <v>0</v>
      </c>
    </row>
    <row r="143" spans="1:8" ht="28.5" customHeight="1" x14ac:dyDescent="0.2">
      <c r="A143" s="69"/>
      <c r="B143" s="69"/>
      <c r="C143" s="25" t="s">
        <v>55</v>
      </c>
      <c r="D143" s="20">
        <f t="shared" si="99"/>
        <v>0</v>
      </c>
      <c r="E143" s="27">
        <v>0</v>
      </c>
      <c r="F143" s="27">
        <v>0</v>
      </c>
      <c r="G143" s="27">
        <v>0</v>
      </c>
      <c r="H143" s="27">
        <v>0</v>
      </c>
    </row>
    <row r="144" spans="1:8" ht="14.25" customHeight="1" x14ac:dyDescent="0.2">
      <c r="A144" s="69"/>
      <c r="B144" s="69"/>
      <c r="C144" s="28" t="s">
        <v>56</v>
      </c>
      <c r="D144" s="20">
        <f t="shared" si="99"/>
        <v>0</v>
      </c>
      <c r="E144" s="27">
        <v>0</v>
      </c>
      <c r="F144" s="27">
        <v>0</v>
      </c>
      <c r="G144" s="27">
        <v>0</v>
      </c>
      <c r="H144" s="27">
        <v>0</v>
      </c>
    </row>
    <row r="145" spans="1:8" ht="28.5" customHeight="1" x14ac:dyDescent="0.2">
      <c r="A145" s="70"/>
      <c r="B145" s="70"/>
      <c r="C145" s="25" t="s">
        <v>57</v>
      </c>
      <c r="D145" s="20">
        <f t="shared" si="99"/>
        <v>0</v>
      </c>
      <c r="E145" s="27">
        <v>0</v>
      </c>
      <c r="F145" s="27">
        <v>0</v>
      </c>
      <c r="G145" s="27">
        <v>0</v>
      </c>
      <c r="H145" s="27">
        <v>0</v>
      </c>
    </row>
    <row r="146" spans="1:8" s="2" customFormat="1" ht="24" customHeight="1" x14ac:dyDescent="0.2">
      <c r="A146" s="40" t="s">
        <v>95</v>
      </c>
      <c r="B146" s="40" t="s">
        <v>96</v>
      </c>
      <c r="C146" s="19" t="s">
        <v>87</v>
      </c>
      <c r="D146" s="20">
        <f>D147+D148+D149+D150+D151+D152</f>
        <v>25810.860940000002</v>
      </c>
      <c r="E146" s="21">
        <f t="shared" ref="E146" si="100">E147+E148+E149+E150+E151+E152</f>
        <v>7960.1998000000003</v>
      </c>
      <c r="F146" s="21">
        <f t="shared" ref="F146" si="101">F147+F148+F149+F150+F151+F152</f>
        <v>5595.2533999999996</v>
      </c>
      <c r="G146" s="21">
        <f t="shared" ref="G146" si="102">G147+G148+G149+G150+G151+G152</f>
        <v>5972.7038700000003</v>
      </c>
      <c r="H146" s="21">
        <f t="shared" ref="H146" si="103">H147+H148+H149+H150+H151+H152</f>
        <v>6282.7038700000003</v>
      </c>
    </row>
    <row r="147" spans="1:8" s="2" customFormat="1" ht="42" customHeight="1" x14ac:dyDescent="0.2">
      <c r="A147" s="41"/>
      <c r="B147" s="41"/>
      <c r="C147" s="22" t="s">
        <v>90</v>
      </c>
      <c r="D147" s="20">
        <f>E147+F147+G147+H147</f>
        <v>25717.360940000002</v>
      </c>
      <c r="E147" s="21">
        <f t="shared" ref="E147:H147" si="104">E154</f>
        <v>7866.6998000000003</v>
      </c>
      <c r="F147" s="21">
        <f t="shared" si="104"/>
        <v>5595.2533999999996</v>
      </c>
      <c r="G147" s="21">
        <f t="shared" si="104"/>
        <v>5972.7038700000003</v>
      </c>
      <c r="H147" s="21">
        <f t="shared" si="104"/>
        <v>6282.7038700000003</v>
      </c>
    </row>
    <row r="148" spans="1:8" s="2" customFormat="1" ht="39.75" customHeight="1" x14ac:dyDescent="0.2">
      <c r="A148" s="41"/>
      <c r="B148" s="41"/>
      <c r="C148" s="22" t="s">
        <v>91</v>
      </c>
      <c r="D148" s="20">
        <f t="shared" ref="D148:D152" si="105">E148+F148+G148+H148</f>
        <v>0</v>
      </c>
      <c r="E148" s="24">
        <f t="shared" ref="E148:H148" si="106">E155</f>
        <v>0</v>
      </c>
      <c r="F148" s="24">
        <f t="shared" si="106"/>
        <v>0</v>
      </c>
      <c r="G148" s="24">
        <f t="shared" si="106"/>
        <v>0</v>
      </c>
      <c r="H148" s="24">
        <f t="shared" si="106"/>
        <v>0</v>
      </c>
    </row>
    <row r="149" spans="1:8" s="2" customFormat="1" ht="28.5" customHeight="1" x14ac:dyDescent="0.2">
      <c r="A149" s="41"/>
      <c r="B149" s="41"/>
      <c r="C149" s="22" t="s">
        <v>92</v>
      </c>
      <c r="D149" s="20">
        <f t="shared" si="105"/>
        <v>0</v>
      </c>
      <c r="E149" s="24">
        <f t="shared" ref="E149:H149" si="107">E156</f>
        <v>0</v>
      </c>
      <c r="F149" s="24">
        <f t="shared" si="107"/>
        <v>0</v>
      </c>
      <c r="G149" s="24">
        <f t="shared" si="107"/>
        <v>0</v>
      </c>
      <c r="H149" s="24">
        <f t="shared" si="107"/>
        <v>0</v>
      </c>
    </row>
    <row r="150" spans="1:8" s="2" customFormat="1" ht="28.5" customHeight="1" x14ac:dyDescent="0.2">
      <c r="A150" s="41"/>
      <c r="B150" s="41"/>
      <c r="C150" s="22" t="s">
        <v>93</v>
      </c>
      <c r="D150" s="20">
        <f t="shared" si="105"/>
        <v>0</v>
      </c>
      <c r="E150" s="24">
        <v>0</v>
      </c>
      <c r="F150" s="24">
        <v>0</v>
      </c>
      <c r="G150" s="24">
        <v>0</v>
      </c>
      <c r="H150" s="24">
        <v>0</v>
      </c>
    </row>
    <row r="151" spans="1:8" s="2" customFormat="1" ht="14.25" customHeight="1" x14ac:dyDescent="0.2">
      <c r="A151" s="41"/>
      <c r="B151" s="41"/>
      <c r="C151" s="19" t="s">
        <v>89</v>
      </c>
      <c r="D151" s="20">
        <f t="shared" si="105"/>
        <v>0</v>
      </c>
      <c r="E151" s="24">
        <v>0</v>
      </c>
      <c r="F151" s="24">
        <v>0</v>
      </c>
      <c r="G151" s="24">
        <v>0</v>
      </c>
      <c r="H151" s="24">
        <v>0</v>
      </c>
    </row>
    <row r="152" spans="1:8" s="2" customFormat="1" ht="27" customHeight="1" x14ac:dyDescent="0.2">
      <c r="A152" s="42"/>
      <c r="B152" s="42"/>
      <c r="C152" s="22" t="s">
        <v>94</v>
      </c>
      <c r="D152" s="20">
        <f t="shared" si="105"/>
        <v>93.5</v>
      </c>
      <c r="E152" s="21">
        <f>E159</f>
        <v>93.5</v>
      </c>
      <c r="F152" s="24">
        <f>F159</f>
        <v>0</v>
      </c>
      <c r="G152" s="24">
        <f t="shared" ref="G152:H152" si="108">G159</f>
        <v>0</v>
      </c>
      <c r="H152" s="24">
        <f t="shared" si="108"/>
        <v>0</v>
      </c>
    </row>
    <row r="153" spans="1:8" ht="23.1" customHeight="1" x14ac:dyDescent="0.2">
      <c r="A153" s="37" t="s">
        <v>76</v>
      </c>
      <c r="B153" s="37" t="s">
        <v>77</v>
      </c>
      <c r="C153" s="19" t="s">
        <v>54</v>
      </c>
      <c r="D153" s="20">
        <f>D154+D155+D156+D157+D158+D159</f>
        <v>25810.860940000002</v>
      </c>
      <c r="E153" s="21">
        <f>E154+E155+E156+E157+E158+E159</f>
        <v>7960.1998000000003</v>
      </c>
      <c r="F153" s="21">
        <f t="shared" ref="F153" si="109">F154+F155+F156+F157+F158+F159</f>
        <v>5595.2533999999996</v>
      </c>
      <c r="G153" s="21">
        <f t="shared" ref="G153" si="110">G154+G155+G156+G157+G158+G159</f>
        <v>5972.7038700000003</v>
      </c>
      <c r="H153" s="21">
        <f t="shared" ref="H153" si="111">H154+H155+H156+H157+H158+H159</f>
        <v>6282.7038700000003</v>
      </c>
    </row>
    <row r="154" spans="1:8" ht="39.75" customHeight="1" x14ac:dyDescent="0.2">
      <c r="A154" s="38"/>
      <c r="B154" s="38"/>
      <c r="C154" s="25" t="s">
        <v>58</v>
      </c>
      <c r="D154" s="20">
        <f>E154+F154+G154+H154</f>
        <v>25717.360940000002</v>
      </c>
      <c r="E154" s="26">
        <v>7866.6998000000003</v>
      </c>
      <c r="F154" s="26">
        <v>5595.2533999999996</v>
      </c>
      <c r="G154" s="26">
        <v>5972.7038700000003</v>
      </c>
      <c r="H154" s="26">
        <v>6282.7038700000003</v>
      </c>
    </row>
    <row r="155" spans="1:8" ht="40.5" customHeight="1" x14ac:dyDescent="0.2">
      <c r="A155" s="38"/>
      <c r="B155" s="38"/>
      <c r="C155" s="25" t="s">
        <v>60</v>
      </c>
      <c r="D155" s="20">
        <f t="shared" ref="D155:D159" si="112">E155+F155+G155+H155</f>
        <v>0</v>
      </c>
      <c r="E155" s="27">
        <v>0</v>
      </c>
      <c r="F155" s="27">
        <v>0</v>
      </c>
      <c r="G155" s="27">
        <v>0</v>
      </c>
      <c r="H155" s="27">
        <v>0</v>
      </c>
    </row>
    <row r="156" spans="1:8" ht="28.5" customHeight="1" x14ac:dyDescent="0.2">
      <c r="A156" s="38"/>
      <c r="B156" s="38"/>
      <c r="C156" s="25" t="s">
        <v>59</v>
      </c>
      <c r="D156" s="20">
        <f t="shared" si="112"/>
        <v>0</v>
      </c>
      <c r="E156" s="27">
        <v>0</v>
      </c>
      <c r="F156" s="27">
        <v>0</v>
      </c>
      <c r="G156" s="27">
        <v>0</v>
      </c>
      <c r="H156" s="27">
        <v>0</v>
      </c>
    </row>
    <row r="157" spans="1:8" ht="28.5" customHeight="1" x14ac:dyDescent="0.2">
      <c r="A157" s="38"/>
      <c r="B157" s="38"/>
      <c r="C157" s="25" t="s">
        <v>55</v>
      </c>
      <c r="D157" s="20">
        <f t="shared" si="112"/>
        <v>0</v>
      </c>
      <c r="E157" s="27">
        <v>0</v>
      </c>
      <c r="F157" s="27">
        <v>0</v>
      </c>
      <c r="G157" s="27">
        <v>0</v>
      </c>
      <c r="H157" s="27">
        <v>0</v>
      </c>
    </row>
    <row r="158" spans="1:8" ht="14.25" customHeight="1" x14ac:dyDescent="0.2">
      <c r="A158" s="38"/>
      <c r="B158" s="38"/>
      <c r="C158" s="28" t="s">
        <v>56</v>
      </c>
      <c r="D158" s="20">
        <f t="shared" si="112"/>
        <v>0</v>
      </c>
      <c r="E158" s="27">
        <v>0</v>
      </c>
      <c r="F158" s="27">
        <v>0</v>
      </c>
      <c r="G158" s="27">
        <v>0</v>
      </c>
      <c r="H158" s="27">
        <v>0</v>
      </c>
    </row>
    <row r="159" spans="1:8" ht="28.5" customHeight="1" x14ac:dyDescent="0.2">
      <c r="A159" s="39"/>
      <c r="B159" s="39"/>
      <c r="C159" s="25" t="s">
        <v>57</v>
      </c>
      <c r="D159" s="20">
        <f t="shared" si="112"/>
        <v>93.5</v>
      </c>
      <c r="E159" s="26">
        <v>93.5</v>
      </c>
      <c r="F159" s="27">
        <v>0</v>
      </c>
      <c r="G159" s="27">
        <v>0</v>
      </c>
      <c r="H159" s="27">
        <v>0</v>
      </c>
    </row>
    <row r="160" spans="1:8" ht="24" customHeight="1" x14ac:dyDescent="0.2">
      <c r="A160" s="53" t="s">
        <v>43</v>
      </c>
      <c r="B160" s="53" t="s">
        <v>78</v>
      </c>
      <c r="C160" s="19" t="s">
        <v>54</v>
      </c>
      <c r="D160" s="20">
        <f>D161+D162+D163+D164+D165+D166</f>
        <v>39440.827450000004</v>
      </c>
      <c r="E160" s="21">
        <f t="shared" ref="E160" si="113">E161+E162+E163+E164+E165+E166</f>
        <v>9222.1705899999997</v>
      </c>
      <c r="F160" s="21">
        <f t="shared" ref="F160" si="114">F161+F162+F163+F164+F165+F166</f>
        <v>9435.8379999999997</v>
      </c>
      <c r="G160" s="21">
        <f t="shared" ref="G160" si="115">G161+G162+G163+G164+G165+G166</f>
        <v>10363.90943</v>
      </c>
      <c r="H160" s="21">
        <f t="shared" ref="H160" si="116">H161+H162+H163+H164+H165+H166</f>
        <v>10418.90943</v>
      </c>
    </row>
    <row r="161" spans="1:8" ht="40.5" customHeight="1" x14ac:dyDescent="0.2">
      <c r="A161" s="54"/>
      <c r="B161" s="54"/>
      <c r="C161" s="25" t="s">
        <v>58</v>
      </c>
      <c r="D161" s="20">
        <f>E161+F161+G161+H161</f>
        <v>37004.345370000003</v>
      </c>
      <c r="E161" s="21">
        <f>E168+E175+E189</f>
        <v>8641.08151</v>
      </c>
      <c r="F161" s="21">
        <f t="shared" ref="F161:H161" si="117">F168+F175+F189</f>
        <v>8827.780999999999</v>
      </c>
      <c r="G161" s="21">
        <f t="shared" si="117"/>
        <v>9740.24143</v>
      </c>
      <c r="H161" s="21">
        <f t="shared" si="117"/>
        <v>9795.24143</v>
      </c>
    </row>
    <row r="162" spans="1:8" ht="39.75" customHeight="1" x14ac:dyDescent="0.2">
      <c r="A162" s="54"/>
      <c r="B162" s="54"/>
      <c r="C162" s="25" t="s">
        <v>60</v>
      </c>
      <c r="D162" s="20">
        <f t="shared" ref="D162:D166" si="118">E162+F162+G162+H162</f>
        <v>2436.4820800000002</v>
      </c>
      <c r="E162" s="21">
        <f>E169+E176+E190</f>
        <v>581.08907999999997</v>
      </c>
      <c r="F162" s="21">
        <f t="shared" ref="F162:H162" si="119">F169+F176+F190</f>
        <v>608.05700000000002</v>
      </c>
      <c r="G162" s="21">
        <f t="shared" si="119"/>
        <v>623.66800000000001</v>
      </c>
      <c r="H162" s="21">
        <f t="shared" si="119"/>
        <v>623.66800000000001</v>
      </c>
    </row>
    <row r="163" spans="1:8" ht="28.5" customHeight="1" x14ac:dyDescent="0.2">
      <c r="A163" s="54"/>
      <c r="B163" s="54"/>
      <c r="C163" s="25" t="s">
        <v>59</v>
      </c>
      <c r="D163" s="20">
        <f t="shared" si="118"/>
        <v>0</v>
      </c>
      <c r="E163" s="21">
        <f t="shared" ref="E163:H163" si="120">E170+E177+E191</f>
        <v>0</v>
      </c>
      <c r="F163" s="24">
        <f t="shared" si="120"/>
        <v>0</v>
      </c>
      <c r="G163" s="24">
        <f t="shared" si="120"/>
        <v>0</v>
      </c>
      <c r="H163" s="24">
        <f t="shared" si="120"/>
        <v>0</v>
      </c>
    </row>
    <row r="164" spans="1:8" ht="28.5" customHeight="1" x14ac:dyDescent="0.2">
      <c r="A164" s="54"/>
      <c r="B164" s="54"/>
      <c r="C164" s="25" t="s">
        <v>55</v>
      </c>
      <c r="D164" s="20">
        <f t="shared" si="118"/>
        <v>0</v>
      </c>
      <c r="E164" s="27">
        <v>0</v>
      </c>
      <c r="F164" s="27">
        <v>0</v>
      </c>
      <c r="G164" s="27">
        <v>0</v>
      </c>
      <c r="H164" s="27">
        <v>0</v>
      </c>
    </row>
    <row r="165" spans="1:8" ht="14.25" customHeight="1" x14ac:dyDescent="0.2">
      <c r="A165" s="54"/>
      <c r="B165" s="54"/>
      <c r="C165" s="28" t="s">
        <v>56</v>
      </c>
      <c r="D165" s="20">
        <f t="shared" si="118"/>
        <v>0</v>
      </c>
      <c r="E165" s="27">
        <v>0</v>
      </c>
      <c r="F165" s="27">
        <v>0</v>
      </c>
      <c r="G165" s="27">
        <v>0</v>
      </c>
      <c r="H165" s="27">
        <v>0</v>
      </c>
    </row>
    <row r="166" spans="1:8" ht="28.5" customHeight="1" x14ac:dyDescent="0.2">
      <c r="A166" s="55"/>
      <c r="B166" s="55"/>
      <c r="C166" s="25" t="s">
        <v>57</v>
      </c>
      <c r="D166" s="20">
        <f t="shared" si="118"/>
        <v>0</v>
      </c>
      <c r="E166" s="27">
        <v>0</v>
      </c>
      <c r="F166" s="27">
        <v>0</v>
      </c>
      <c r="G166" s="27">
        <v>0</v>
      </c>
      <c r="H166" s="27">
        <v>0</v>
      </c>
    </row>
    <row r="167" spans="1:8" ht="24" customHeight="1" x14ac:dyDescent="0.2">
      <c r="A167" s="37" t="s">
        <v>45</v>
      </c>
      <c r="B167" s="37" t="s">
        <v>46</v>
      </c>
      <c r="C167" s="19" t="s">
        <v>54</v>
      </c>
      <c r="D167" s="20">
        <f>D168+D169+D170+D171+D172+D173</f>
        <v>10067.3557</v>
      </c>
      <c r="E167" s="21">
        <f t="shared" ref="E167" si="121">E168+E169+E170+E171+E172+E173</f>
        <v>2170.1393199999998</v>
      </c>
      <c r="F167" s="21">
        <f t="shared" ref="F167" si="122">F168+F169+F170+F171+F172+F173</f>
        <v>2522.0500000000002</v>
      </c>
      <c r="G167" s="21">
        <f t="shared" ref="G167" si="123">G168+G169+G170+G171+G172+G173</f>
        <v>2687.5831899999998</v>
      </c>
      <c r="H167" s="21">
        <f t="shared" ref="H167" si="124">H168+H169+H170+H171+H172+H173</f>
        <v>2687.5831899999998</v>
      </c>
    </row>
    <row r="168" spans="1:8" ht="41.25" customHeight="1" x14ac:dyDescent="0.2">
      <c r="A168" s="38"/>
      <c r="B168" s="38"/>
      <c r="C168" s="25" t="s">
        <v>58</v>
      </c>
      <c r="D168" s="20">
        <f>E168+F168+G168+H168</f>
        <v>10025.60262</v>
      </c>
      <c r="E168" s="26">
        <v>2128.3862399999998</v>
      </c>
      <c r="F168" s="26">
        <v>2522.0500000000002</v>
      </c>
      <c r="G168" s="26">
        <v>2687.5831899999998</v>
      </c>
      <c r="H168" s="26">
        <v>2687.5831899999998</v>
      </c>
    </row>
    <row r="169" spans="1:8" ht="39.75" customHeight="1" x14ac:dyDescent="0.2">
      <c r="A169" s="38"/>
      <c r="B169" s="38"/>
      <c r="C169" s="25" t="s">
        <v>60</v>
      </c>
      <c r="D169" s="20">
        <f t="shared" ref="D169:D173" si="125">E169+F169+G169+H169</f>
        <v>41.753079999999997</v>
      </c>
      <c r="E169" s="26">
        <v>41.753079999999997</v>
      </c>
      <c r="F169" s="27">
        <v>0</v>
      </c>
      <c r="G169" s="27">
        <v>0</v>
      </c>
      <c r="H169" s="27">
        <v>0</v>
      </c>
    </row>
    <row r="170" spans="1:8" ht="28.5" customHeight="1" x14ac:dyDescent="0.2">
      <c r="A170" s="38"/>
      <c r="B170" s="38"/>
      <c r="C170" s="25" t="s">
        <v>59</v>
      </c>
      <c r="D170" s="20">
        <f t="shared" si="125"/>
        <v>0</v>
      </c>
      <c r="E170" s="26">
        <v>0</v>
      </c>
      <c r="F170" s="27">
        <v>0</v>
      </c>
      <c r="G170" s="27">
        <v>0</v>
      </c>
      <c r="H170" s="27">
        <v>0</v>
      </c>
    </row>
    <row r="171" spans="1:8" ht="28.5" customHeight="1" x14ac:dyDescent="0.2">
      <c r="A171" s="38"/>
      <c r="B171" s="38"/>
      <c r="C171" s="25" t="s">
        <v>55</v>
      </c>
      <c r="D171" s="20">
        <f t="shared" si="125"/>
        <v>0</v>
      </c>
      <c r="E171" s="27">
        <v>0</v>
      </c>
      <c r="F171" s="27">
        <v>0</v>
      </c>
      <c r="G171" s="27">
        <v>0</v>
      </c>
      <c r="H171" s="27">
        <v>0</v>
      </c>
    </row>
    <row r="172" spans="1:8" ht="14.25" customHeight="1" x14ac:dyDescent="0.2">
      <c r="A172" s="38"/>
      <c r="B172" s="38"/>
      <c r="C172" s="28" t="s">
        <v>56</v>
      </c>
      <c r="D172" s="20">
        <f t="shared" si="125"/>
        <v>0</v>
      </c>
      <c r="E172" s="27">
        <v>0</v>
      </c>
      <c r="F172" s="27">
        <v>0</v>
      </c>
      <c r="G172" s="27">
        <v>0</v>
      </c>
      <c r="H172" s="27">
        <v>0</v>
      </c>
    </row>
    <row r="173" spans="1:8" ht="28.5" customHeight="1" x14ac:dyDescent="0.2">
      <c r="A173" s="39"/>
      <c r="B173" s="39"/>
      <c r="C173" s="25" t="s">
        <v>57</v>
      </c>
      <c r="D173" s="20">
        <f t="shared" si="125"/>
        <v>0</v>
      </c>
      <c r="E173" s="27">
        <v>0</v>
      </c>
      <c r="F173" s="27">
        <v>0</v>
      </c>
      <c r="G173" s="27">
        <v>0</v>
      </c>
      <c r="H173" s="27">
        <v>0</v>
      </c>
    </row>
    <row r="174" spans="1:8" ht="14.25" customHeight="1" x14ac:dyDescent="0.2">
      <c r="A174" s="37" t="s">
        <v>47</v>
      </c>
      <c r="B174" s="62" t="s">
        <v>119</v>
      </c>
      <c r="C174" s="29" t="s">
        <v>54</v>
      </c>
      <c r="D174" s="20">
        <f>D175+D176+D177+D178+D179+D180</f>
        <v>27556.047750000002</v>
      </c>
      <c r="E174" s="21">
        <f t="shared" ref="E174" si="126">E175+E176+E177+E178+E179+E180</f>
        <v>6619.3112700000001</v>
      </c>
      <c r="F174" s="21">
        <f t="shared" ref="F174" si="127">F175+F176+F177+F178+F179+F180</f>
        <v>6452.2199999999993</v>
      </c>
      <c r="G174" s="21">
        <f t="shared" ref="G174" si="128">G175+G176+G177+G178+G179+G180</f>
        <v>7214.7582400000001</v>
      </c>
      <c r="H174" s="21">
        <f t="shared" ref="H174" si="129">H175+H176+H177+H178+H179+H180</f>
        <v>7269.7582400000001</v>
      </c>
    </row>
    <row r="175" spans="1:8" ht="43.5" customHeight="1" x14ac:dyDescent="0.2">
      <c r="A175" s="38"/>
      <c r="B175" s="38"/>
      <c r="C175" s="25" t="s">
        <v>58</v>
      </c>
      <c r="D175" s="20">
        <f>E175+F175+G175+H175</f>
        <v>26978.742750000001</v>
      </c>
      <c r="E175" s="30">
        <v>6512.6952700000002</v>
      </c>
      <c r="F175" s="26">
        <v>6305.7309999999998</v>
      </c>
      <c r="G175" s="26">
        <v>7052.6582399999998</v>
      </c>
      <c r="H175" s="26">
        <v>7107.6582399999998</v>
      </c>
    </row>
    <row r="176" spans="1:8" ht="39" customHeight="1" x14ac:dyDescent="0.2">
      <c r="A176" s="38"/>
      <c r="B176" s="38"/>
      <c r="C176" s="25" t="s">
        <v>60</v>
      </c>
      <c r="D176" s="20">
        <f t="shared" ref="D176:D180" si="130">E176+F176+G176+H176</f>
        <v>577.30500000000006</v>
      </c>
      <c r="E176" s="30">
        <v>106.616</v>
      </c>
      <c r="F176" s="26">
        <f t="shared" ref="F176:H176" si="131">F183</f>
        <v>146.489</v>
      </c>
      <c r="G176" s="26">
        <f t="shared" si="131"/>
        <v>162.1</v>
      </c>
      <c r="H176" s="26">
        <f t="shared" si="131"/>
        <v>162.1</v>
      </c>
    </row>
    <row r="177" spans="1:8" ht="28.5" customHeight="1" x14ac:dyDescent="0.2">
      <c r="A177" s="38"/>
      <c r="B177" s="38"/>
      <c r="C177" s="25" t="s">
        <v>59</v>
      </c>
      <c r="D177" s="20">
        <f t="shared" si="130"/>
        <v>0</v>
      </c>
      <c r="E177" s="27">
        <v>0</v>
      </c>
      <c r="F177" s="27">
        <v>0</v>
      </c>
      <c r="G177" s="27">
        <v>0</v>
      </c>
      <c r="H177" s="27">
        <v>0</v>
      </c>
    </row>
    <row r="178" spans="1:8" ht="28.5" customHeight="1" x14ac:dyDescent="0.2">
      <c r="A178" s="38"/>
      <c r="B178" s="38"/>
      <c r="C178" s="25" t="s">
        <v>55</v>
      </c>
      <c r="D178" s="20">
        <f t="shared" si="130"/>
        <v>0</v>
      </c>
      <c r="E178" s="27">
        <v>0</v>
      </c>
      <c r="F178" s="27">
        <v>0</v>
      </c>
      <c r="G178" s="27">
        <v>0</v>
      </c>
      <c r="H178" s="27">
        <v>0</v>
      </c>
    </row>
    <row r="179" spans="1:8" ht="14.25" customHeight="1" x14ac:dyDescent="0.2">
      <c r="A179" s="38"/>
      <c r="B179" s="38"/>
      <c r="C179" s="28" t="s">
        <v>56</v>
      </c>
      <c r="D179" s="20">
        <f t="shared" si="130"/>
        <v>0</v>
      </c>
      <c r="E179" s="27">
        <v>0</v>
      </c>
      <c r="F179" s="27">
        <v>0</v>
      </c>
      <c r="G179" s="27">
        <v>0</v>
      </c>
      <c r="H179" s="27">
        <v>0</v>
      </c>
    </row>
    <row r="180" spans="1:8" ht="29.25" customHeight="1" x14ac:dyDescent="0.2">
      <c r="A180" s="39"/>
      <c r="B180" s="39"/>
      <c r="C180" s="25" t="s">
        <v>57</v>
      </c>
      <c r="D180" s="20">
        <f t="shared" si="130"/>
        <v>0</v>
      </c>
      <c r="E180" s="27">
        <v>0</v>
      </c>
      <c r="F180" s="27">
        <v>0</v>
      </c>
      <c r="G180" s="27">
        <v>0</v>
      </c>
      <c r="H180" s="27">
        <v>0</v>
      </c>
    </row>
    <row r="181" spans="1:8" ht="23.1" customHeight="1" x14ac:dyDescent="0.2">
      <c r="A181" s="59" t="s">
        <v>49</v>
      </c>
      <c r="B181" s="59" t="s">
        <v>79</v>
      </c>
      <c r="C181" s="19" t="s">
        <v>54</v>
      </c>
      <c r="D181" s="20">
        <f>D182+D183+D184+D185+D186+D187</f>
        <v>811.1697200000001</v>
      </c>
      <c r="E181" s="21">
        <f t="shared" ref="E181" si="132">E182+E183+E184+E185+E186+E187</f>
        <v>138.75686000000002</v>
      </c>
      <c r="F181" s="21">
        <f t="shared" ref="F181" si="133">F182+F183+F184+F185+F186+F187</f>
        <v>209.27</v>
      </c>
      <c r="G181" s="21">
        <f t="shared" ref="G181" si="134">G182+G183+G184+G185+G186+G187</f>
        <v>231.57142999999999</v>
      </c>
      <c r="H181" s="21">
        <f t="shared" ref="H181" si="135">H182+H183+H184+H185+H186+H187</f>
        <v>231.57142999999999</v>
      </c>
    </row>
    <row r="182" spans="1:8" ht="45" customHeight="1" x14ac:dyDescent="0.2">
      <c r="A182" s="60"/>
      <c r="B182" s="60"/>
      <c r="C182" s="25" t="s">
        <v>58</v>
      </c>
      <c r="D182" s="20">
        <f>E182+F182+G182+H182</f>
        <v>233.86472000000001</v>
      </c>
      <c r="E182" s="26">
        <v>32.140860000000004</v>
      </c>
      <c r="F182" s="26">
        <v>62.780999999999999</v>
      </c>
      <c r="G182" s="26">
        <v>69.471429999999998</v>
      </c>
      <c r="H182" s="26">
        <v>69.471429999999998</v>
      </c>
    </row>
    <row r="183" spans="1:8" ht="41.25" customHeight="1" x14ac:dyDescent="0.2">
      <c r="A183" s="60"/>
      <c r="B183" s="60"/>
      <c r="C183" s="25" t="s">
        <v>60</v>
      </c>
      <c r="D183" s="20">
        <f t="shared" ref="D183:D187" si="136">E183+F183+G183+H183</f>
        <v>577.30500000000006</v>
      </c>
      <c r="E183" s="26">
        <v>106.616</v>
      </c>
      <c r="F183" s="26">
        <v>146.489</v>
      </c>
      <c r="G183" s="26">
        <v>162.1</v>
      </c>
      <c r="H183" s="26">
        <v>162.1</v>
      </c>
    </row>
    <row r="184" spans="1:8" ht="28.5" customHeight="1" x14ac:dyDescent="0.2">
      <c r="A184" s="60"/>
      <c r="B184" s="60"/>
      <c r="C184" s="25" t="s">
        <v>59</v>
      </c>
      <c r="D184" s="20">
        <f t="shared" si="136"/>
        <v>0</v>
      </c>
      <c r="E184" s="27">
        <v>0</v>
      </c>
      <c r="F184" s="27">
        <v>0</v>
      </c>
      <c r="G184" s="27">
        <v>0</v>
      </c>
      <c r="H184" s="27">
        <v>0</v>
      </c>
    </row>
    <row r="185" spans="1:8" ht="27" customHeight="1" x14ac:dyDescent="0.2">
      <c r="A185" s="60"/>
      <c r="B185" s="60"/>
      <c r="C185" s="25" t="s">
        <v>55</v>
      </c>
      <c r="D185" s="20">
        <f t="shared" si="136"/>
        <v>0</v>
      </c>
      <c r="E185" s="27">
        <v>0</v>
      </c>
      <c r="F185" s="27">
        <v>0</v>
      </c>
      <c r="G185" s="27">
        <v>0</v>
      </c>
      <c r="H185" s="27">
        <v>0</v>
      </c>
    </row>
    <row r="186" spans="1:8" ht="14.25" customHeight="1" x14ac:dyDescent="0.2">
      <c r="A186" s="60"/>
      <c r="B186" s="60"/>
      <c r="C186" s="28" t="s">
        <v>56</v>
      </c>
      <c r="D186" s="20">
        <f t="shared" si="136"/>
        <v>0</v>
      </c>
      <c r="E186" s="27">
        <v>0</v>
      </c>
      <c r="F186" s="27">
        <v>0</v>
      </c>
      <c r="G186" s="27">
        <v>0</v>
      </c>
      <c r="H186" s="27">
        <v>0</v>
      </c>
    </row>
    <row r="187" spans="1:8" ht="28.5" customHeight="1" x14ac:dyDescent="0.2">
      <c r="A187" s="61"/>
      <c r="B187" s="61"/>
      <c r="C187" s="25" t="s">
        <v>57</v>
      </c>
      <c r="D187" s="20">
        <f t="shared" si="136"/>
        <v>0</v>
      </c>
      <c r="E187" s="27">
        <v>0</v>
      </c>
      <c r="F187" s="27">
        <v>0</v>
      </c>
      <c r="G187" s="27">
        <v>0</v>
      </c>
      <c r="H187" s="27">
        <v>0</v>
      </c>
    </row>
    <row r="188" spans="1:8" ht="24" customHeight="1" x14ac:dyDescent="0.2">
      <c r="A188" s="37" t="s">
        <v>51</v>
      </c>
      <c r="B188" s="59" t="s">
        <v>80</v>
      </c>
      <c r="C188" s="19" t="s">
        <v>54</v>
      </c>
      <c r="D188" s="20">
        <f>D189+D190+D191+D192+D193+D194</f>
        <v>1817.424</v>
      </c>
      <c r="E188" s="21">
        <f t="shared" ref="E188:H188" si="137">E189+E190+E191+E192+E193+E194</f>
        <v>432.72</v>
      </c>
      <c r="F188" s="21">
        <f t="shared" si="137"/>
        <v>461.56799999999998</v>
      </c>
      <c r="G188" s="21">
        <f t="shared" si="137"/>
        <v>461.56799999999998</v>
      </c>
      <c r="H188" s="21">
        <f t="shared" si="137"/>
        <v>461.56799999999998</v>
      </c>
    </row>
    <row r="189" spans="1:8" ht="42.75" customHeight="1" x14ac:dyDescent="0.2">
      <c r="A189" s="38"/>
      <c r="B189" s="60"/>
      <c r="C189" s="25" t="s">
        <v>58</v>
      </c>
      <c r="D189" s="20">
        <f>E189+F189+G189+H189</f>
        <v>0</v>
      </c>
      <c r="E189" s="27">
        <v>0</v>
      </c>
      <c r="F189" s="27">
        <v>0</v>
      </c>
      <c r="G189" s="27">
        <v>0</v>
      </c>
      <c r="H189" s="27">
        <v>0</v>
      </c>
    </row>
    <row r="190" spans="1:8" ht="39.75" customHeight="1" x14ac:dyDescent="0.2">
      <c r="A190" s="38"/>
      <c r="B190" s="60"/>
      <c r="C190" s="25" t="s">
        <v>60</v>
      </c>
      <c r="D190" s="20">
        <f t="shared" ref="D190:D194" si="138">E190+F190+G190+H190</f>
        <v>1817.424</v>
      </c>
      <c r="E190" s="26">
        <v>432.72</v>
      </c>
      <c r="F190" s="26">
        <v>461.56799999999998</v>
      </c>
      <c r="G190" s="26">
        <v>461.56799999999998</v>
      </c>
      <c r="H190" s="26">
        <v>461.56799999999998</v>
      </c>
    </row>
    <row r="191" spans="1:8" ht="28.5" customHeight="1" x14ac:dyDescent="0.2">
      <c r="A191" s="38"/>
      <c r="B191" s="60"/>
      <c r="C191" s="25" t="s">
        <v>59</v>
      </c>
      <c r="D191" s="20">
        <f t="shared" si="138"/>
        <v>0</v>
      </c>
      <c r="E191" s="27">
        <v>0</v>
      </c>
      <c r="F191" s="27">
        <v>0</v>
      </c>
      <c r="G191" s="27">
        <v>0</v>
      </c>
      <c r="H191" s="27">
        <v>0</v>
      </c>
    </row>
    <row r="192" spans="1:8" ht="28.5" customHeight="1" x14ac:dyDescent="0.2">
      <c r="A192" s="38"/>
      <c r="B192" s="60"/>
      <c r="C192" s="25" t="s">
        <v>55</v>
      </c>
      <c r="D192" s="20">
        <f t="shared" si="138"/>
        <v>0</v>
      </c>
      <c r="E192" s="27">
        <v>0</v>
      </c>
      <c r="F192" s="27">
        <v>0</v>
      </c>
      <c r="G192" s="27">
        <v>0</v>
      </c>
      <c r="H192" s="27">
        <v>0</v>
      </c>
    </row>
    <row r="193" spans="1:8" ht="14.25" customHeight="1" x14ac:dyDescent="0.2">
      <c r="A193" s="38"/>
      <c r="B193" s="60"/>
      <c r="C193" s="28" t="s">
        <v>56</v>
      </c>
      <c r="D193" s="20">
        <f t="shared" si="138"/>
        <v>0</v>
      </c>
      <c r="E193" s="27">
        <v>0</v>
      </c>
      <c r="F193" s="27">
        <v>0</v>
      </c>
      <c r="G193" s="27">
        <v>0</v>
      </c>
      <c r="H193" s="27">
        <v>0</v>
      </c>
    </row>
    <row r="194" spans="1:8" ht="28.5" customHeight="1" x14ac:dyDescent="0.2">
      <c r="A194" s="39"/>
      <c r="B194" s="61"/>
      <c r="C194" s="25" t="s">
        <v>57</v>
      </c>
      <c r="D194" s="20">
        <f t="shared" si="138"/>
        <v>0</v>
      </c>
      <c r="E194" s="27">
        <v>0</v>
      </c>
      <c r="F194" s="27">
        <v>0</v>
      </c>
      <c r="G194" s="27">
        <v>0</v>
      </c>
      <c r="H194" s="27">
        <v>0</v>
      </c>
    </row>
    <row r="195" spans="1:8" ht="74.25" customHeight="1" x14ac:dyDescent="0.2">
      <c r="A195" s="63" t="s">
        <v>81</v>
      </c>
      <c r="B195" s="64"/>
      <c r="C195" s="64"/>
      <c r="D195" s="64"/>
      <c r="E195" s="64"/>
      <c r="F195" s="64"/>
      <c r="G195" s="64"/>
      <c r="H195" s="64"/>
    </row>
    <row r="196" spans="1:8" x14ac:dyDescent="0.2">
      <c r="H196" s="15" t="s">
        <v>122</v>
      </c>
    </row>
  </sheetData>
  <autoFilter ref="A4:AS195"/>
  <mergeCells count="61">
    <mergeCell ref="A48:A54"/>
    <mergeCell ref="B48:B54"/>
    <mergeCell ref="A83:A89"/>
    <mergeCell ref="B83:B89"/>
    <mergeCell ref="A139:A145"/>
    <mergeCell ref="B139:B145"/>
    <mergeCell ref="A125:A131"/>
    <mergeCell ref="B125:B131"/>
    <mergeCell ref="A118:A124"/>
    <mergeCell ref="B118:B124"/>
    <mergeCell ref="A111:A117"/>
    <mergeCell ref="B111:B117"/>
    <mergeCell ref="A104:A110"/>
    <mergeCell ref="B104:B110"/>
    <mergeCell ref="A97:A103"/>
    <mergeCell ref="B97:B103"/>
    <mergeCell ref="A195:H195"/>
    <mergeCell ref="A188:A194"/>
    <mergeCell ref="B188:B194"/>
    <mergeCell ref="A181:A187"/>
    <mergeCell ref="B181:B187"/>
    <mergeCell ref="A174:A180"/>
    <mergeCell ref="B174:B180"/>
    <mergeCell ref="A167:A173"/>
    <mergeCell ref="B167:B173"/>
    <mergeCell ref="A160:A166"/>
    <mergeCell ref="B160:B166"/>
    <mergeCell ref="A153:A159"/>
    <mergeCell ref="B153:B159"/>
    <mergeCell ref="A146:A152"/>
    <mergeCell ref="B146:B152"/>
    <mergeCell ref="A132:A138"/>
    <mergeCell ref="B132:B138"/>
    <mergeCell ref="A90:A96"/>
    <mergeCell ref="B90:B96"/>
    <mergeCell ref="A76:A82"/>
    <mergeCell ref="B76:B82"/>
    <mergeCell ref="A55:A61"/>
    <mergeCell ref="B55:B61"/>
    <mergeCell ref="A62:A68"/>
    <mergeCell ref="B62:B68"/>
    <mergeCell ref="A69:A75"/>
    <mergeCell ref="B69:B75"/>
    <mergeCell ref="A41:A47"/>
    <mergeCell ref="B41:B47"/>
    <mergeCell ref="A34:A40"/>
    <mergeCell ref="B34:B40"/>
    <mergeCell ref="A27:A33"/>
    <mergeCell ref="B27:B33"/>
    <mergeCell ref="A20:A26"/>
    <mergeCell ref="B20:B26"/>
    <mergeCell ref="A5:A12"/>
    <mergeCell ref="B5:B12"/>
    <mergeCell ref="A1:H1"/>
    <mergeCell ref="A2:H2"/>
    <mergeCell ref="A3:A4"/>
    <mergeCell ref="B3:B4"/>
    <mergeCell ref="C3:C4"/>
    <mergeCell ref="D3:H3"/>
    <mergeCell ref="A13:A19"/>
    <mergeCell ref="B13:B19"/>
  </mergeCells>
  <pageMargins left="0.31496062992125984" right="0.31496062992125984" top="0.55118110236220474" bottom="0.35433070866141736" header="0.31496062992125984" footer="0.31496062992125984"/>
  <pageSetup paperSize="9" scale="63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Мишарина Надежда</cp:lastModifiedBy>
  <cp:lastPrinted>2023-02-01T06:53:08Z</cp:lastPrinted>
  <dcterms:created xsi:type="dcterms:W3CDTF">2022-02-10T06:09:05Z</dcterms:created>
  <dcterms:modified xsi:type="dcterms:W3CDTF">2023-02-01T06:53:10Z</dcterms:modified>
</cp:coreProperties>
</file>