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4" sheetId="4" r:id="rId1"/>
  </sheets>
  <calcPr calcId="145621"/>
</workbook>
</file>

<file path=xl/calcChain.xml><?xml version="1.0" encoding="utf-8"?>
<calcChain xmlns="http://schemas.openxmlformats.org/spreadsheetml/2006/main">
  <c r="I47" i="4" l="1"/>
  <c r="I14" i="4" l="1"/>
  <c r="I11" i="4"/>
  <c r="I21" i="4"/>
  <c r="I22" i="4"/>
  <c r="I20" i="4"/>
  <c r="I17" i="4"/>
  <c r="J11" i="4" l="1"/>
  <c r="I23" i="4"/>
  <c r="I44" i="4" l="1"/>
  <c r="I41" i="4"/>
  <c r="I38" i="4"/>
  <c r="I35" i="4"/>
  <c r="I32" i="4"/>
  <c r="I29" i="4"/>
  <c r="I26" i="4"/>
  <c r="J23" i="4" s="1"/>
  <c r="J41" i="4" l="1"/>
  <c r="J32" i="4"/>
  <c r="K11" i="4" s="1"/>
</calcChain>
</file>

<file path=xl/sharedStrings.xml><?xml version="1.0" encoding="utf-8"?>
<sst xmlns="http://schemas.openxmlformats.org/spreadsheetml/2006/main" count="30" uniqueCount="21">
  <si>
    <t>от 17-20</t>
  </si>
  <si>
    <t>от 21-40</t>
  </si>
  <si>
    <t>Диаметр ствола, см</t>
  </si>
  <si>
    <t>Количество деревьев, подлежащих уничтожению, шт</t>
  </si>
  <si>
    <t>Сметная стоимость посадки одного дерева с учетом стоимости посадочного материала на текущий период, руб                                СПд</t>
  </si>
  <si>
    <t>Сметная стоимость годового ухода за одним деревом на текущий период, руб                             Суд</t>
  </si>
  <si>
    <t>Коэффициент поправки на текущее состояние учитывает фактическое состояниние зеленых насаждений               Ксост</t>
  </si>
  <si>
    <t>Цена одного дерева на текущий период, руб           СЦд</t>
  </si>
  <si>
    <t>Компенсационная стоимость отдельных видов зеленых насаждений, руб              СКСi</t>
  </si>
  <si>
    <t>Компенсационная стоимость  зеленых насаждений, руб                СКС</t>
  </si>
  <si>
    <t xml:space="preserve">Расчет компенсационной стоимости зеленых насаждений, попадающих под вырубку
Расчет компенсационной стоимости зеленых насаждений, попадающих под вырубку
</t>
  </si>
  <si>
    <t>Род зеленых нсаждений (вид)</t>
  </si>
  <si>
    <t>Род сосна (сосна)</t>
  </si>
  <si>
    <t>Род береза (береза)</t>
  </si>
  <si>
    <t>Род тополь (осина)</t>
  </si>
  <si>
    <t>Количество лет восстановительного периода, учитываемого при расчете затрат на восстановление деревьев на текущий период                   КВПд</t>
  </si>
  <si>
    <t>с. Додзь</t>
  </si>
  <si>
    <t>Род ольха (ольха)</t>
  </si>
  <si>
    <t>от 41 и более</t>
  </si>
  <si>
    <t xml:space="preserve">
Расчет компенсационной стоимости зеленых насаждений, попадающих под вырубку
</t>
  </si>
  <si>
    <t>от 6-16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</si>
</sst>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9"/>
  <sheetViews>
    <sheetView tabSelected="1" topLeftCell="A7" zoomScaleNormal="100" workbookViewId="0">
      <pane xSplit="2" ySplit="4" topLeftCell="C11" activePane="bottomRight" state="frozen"/>
      <selection activeCell="A7" sqref="A7"/>
      <selection pane="topRight" activeCell="C7" sqref="C7"/>
      <selection pane="bottomLeft" activeCell="A11" sqref="A11"/>
      <selection pane="bottomRight" activeCell="B41" sqref="B41:B49"/>
    </sheetView>
  </sheetViews>
  <sheetFormatPr defaultRowHeight="15" x14ac:dyDescent="0.25"/>
  <cols>
    <col min="2" max="2" width="11.85546875" customWidth="1"/>
    <col min="3" max="3" width="12.5703125" customWidth="1"/>
    <col min="4" max="4" width="12.7109375" customWidth="1"/>
    <col min="5" max="5" width="12.42578125" customWidth="1"/>
    <col min="6" max="6" width="12.85546875" customWidth="1"/>
    <col min="7" max="7" width="14.7109375" customWidth="1"/>
    <col min="8" max="8" width="11.85546875" customWidth="1"/>
    <col min="9" max="9" width="12.42578125" customWidth="1"/>
    <col min="10" max="10" width="19.85546875" customWidth="1"/>
    <col min="11" max="11" width="22.42578125" customWidth="1"/>
  </cols>
  <sheetData>
    <row r="2" spans="2:11" x14ac:dyDescent="0.25">
      <c r="J2" s="27"/>
      <c r="K2" s="27"/>
    </row>
    <row r="3" spans="2:11" x14ac:dyDescent="0.25">
      <c r="J3" s="27"/>
      <c r="K3" s="27"/>
    </row>
    <row r="4" spans="2:11" x14ac:dyDescent="0.25">
      <c r="J4" s="27"/>
      <c r="K4" s="27"/>
    </row>
    <row r="5" spans="2:11" x14ac:dyDescent="0.25">
      <c r="J5" s="27"/>
      <c r="K5" s="27"/>
    </row>
    <row r="6" spans="2:11" x14ac:dyDescent="0.25">
      <c r="G6" t="s">
        <v>16</v>
      </c>
      <c r="J6" s="5"/>
      <c r="K6" s="5"/>
    </row>
    <row r="7" spans="2:11" x14ac:dyDescent="0.25">
      <c r="B7" s="25" t="s">
        <v>10</v>
      </c>
      <c r="C7" s="26"/>
      <c r="D7" s="26"/>
      <c r="E7" s="26"/>
      <c r="F7" s="26"/>
      <c r="G7" s="26"/>
      <c r="H7" s="26"/>
      <c r="I7" s="26"/>
      <c r="J7" s="26"/>
      <c r="K7" s="26"/>
    </row>
    <row r="8" spans="2:11" x14ac:dyDescent="0.25">
      <c r="B8" s="25" t="s">
        <v>19</v>
      </c>
      <c r="C8" s="26"/>
      <c r="D8" s="26"/>
      <c r="E8" s="26"/>
      <c r="F8" s="26"/>
      <c r="G8" s="26"/>
      <c r="H8" s="26"/>
      <c r="I8" s="26"/>
      <c r="J8" s="26"/>
      <c r="K8" s="26"/>
    </row>
    <row r="9" spans="2:11" x14ac:dyDescent="0.25">
      <c r="B9" s="2"/>
      <c r="C9" s="3"/>
      <c r="D9" s="3"/>
      <c r="E9" s="3"/>
      <c r="F9" s="3"/>
      <c r="G9" s="3"/>
      <c r="H9" s="3"/>
      <c r="I9" s="3"/>
      <c r="J9" s="3"/>
      <c r="K9" s="3"/>
    </row>
    <row r="10" spans="2:11" ht="115.5" x14ac:dyDescent="0.25">
      <c r="B10" s="1" t="s">
        <v>11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15</v>
      </c>
      <c r="H10" s="1" t="s">
        <v>6</v>
      </c>
      <c r="I10" s="1" t="s">
        <v>7</v>
      </c>
      <c r="J10" s="1" t="s">
        <v>8</v>
      </c>
      <c r="K10" s="1" t="s">
        <v>9</v>
      </c>
    </row>
    <row r="11" spans="2:11" ht="15" customHeight="1" x14ac:dyDescent="0.25">
      <c r="B11" s="31" t="s">
        <v>12</v>
      </c>
      <c r="C11" s="28" t="s">
        <v>20</v>
      </c>
      <c r="D11" s="17">
        <v>1</v>
      </c>
      <c r="E11" s="34">
        <v>2647</v>
      </c>
      <c r="F11" s="34">
        <v>1110</v>
      </c>
      <c r="G11" s="28">
        <v>5</v>
      </c>
      <c r="H11" s="7">
        <v>1</v>
      </c>
      <c r="I11" s="18">
        <f>((F11*G11)+E11)*H11</f>
        <v>8197</v>
      </c>
      <c r="J11" s="43">
        <f>(I11*D11)+(I12*D12)+(I13*D13)+(I14*D14)+(I17*D17)+(I19*D19)+(I20*D20)</f>
        <v>93838</v>
      </c>
      <c r="K11" s="40">
        <f>SUM(J11:J49)</f>
        <v>267691</v>
      </c>
    </row>
    <row r="12" spans="2:11" x14ac:dyDescent="0.25">
      <c r="B12" s="32"/>
      <c r="C12" s="29"/>
      <c r="D12" s="6">
        <v>0</v>
      </c>
      <c r="E12" s="35"/>
      <c r="F12" s="35"/>
      <c r="G12" s="29"/>
      <c r="H12" s="7">
        <v>0.75</v>
      </c>
      <c r="I12" s="14">
        <v>0</v>
      </c>
      <c r="J12" s="44"/>
      <c r="K12" s="41"/>
    </row>
    <row r="13" spans="2:11" x14ac:dyDescent="0.25">
      <c r="B13" s="32"/>
      <c r="C13" s="30"/>
      <c r="D13" s="6">
        <v>0</v>
      </c>
      <c r="E13" s="35"/>
      <c r="F13" s="35"/>
      <c r="G13" s="30"/>
      <c r="H13" s="7">
        <v>0.5</v>
      </c>
      <c r="I13" s="14">
        <v>0</v>
      </c>
      <c r="J13" s="44"/>
      <c r="K13" s="41"/>
    </row>
    <row r="14" spans="2:11" x14ac:dyDescent="0.25">
      <c r="B14" s="32"/>
      <c r="C14" s="28" t="s">
        <v>0</v>
      </c>
      <c r="D14" s="17">
        <v>1</v>
      </c>
      <c r="E14" s="35"/>
      <c r="F14" s="35"/>
      <c r="G14" s="28">
        <v>15</v>
      </c>
      <c r="H14" s="7">
        <v>1</v>
      </c>
      <c r="I14" s="18">
        <f>((F11*G14)+E11)*H14</f>
        <v>19297</v>
      </c>
      <c r="J14" s="44"/>
      <c r="K14" s="41"/>
    </row>
    <row r="15" spans="2:11" x14ac:dyDescent="0.25">
      <c r="B15" s="32"/>
      <c r="C15" s="29"/>
      <c r="D15" s="6">
        <v>0</v>
      </c>
      <c r="E15" s="35"/>
      <c r="F15" s="35"/>
      <c r="G15" s="29"/>
      <c r="H15" s="7">
        <v>0.75</v>
      </c>
      <c r="I15" s="12">
        <v>0</v>
      </c>
      <c r="J15" s="44"/>
      <c r="K15" s="41"/>
    </row>
    <row r="16" spans="2:11" x14ac:dyDescent="0.25">
      <c r="B16" s="32"/>
      <c r="C16" s="30"/>
      <c r="D16" s="6">
        <v>0</v>
      </c>
      <c r="E16" s="35"/>
      <c r="F16" s="35"/>
      <c r="G16" s="30"/>
      <c r="H16" s="7">
        <v>0.5</v>
      </c>
      <c r="I16" s="12">
        <v>0</v>
      </c>
      <c r="J16" s="44"/>
      <c r="K16" s="41"/>
    </row>
    <row r="17" spans="2:11" x14ac:dyDescent="0.25">
      <c r="B17" s="32"/>
      <c r="C17" s="28" t="s">
        <v>1</v>
      </c>
      <c r="D17" s="17">
        <v>1</v>
      </c>
      <c r="E17" s="35"/>
      <c r="F17" s="35"/>
      <c r="G17" s="28">
        <v>25</v>
      </c>
      <c r="H17" s="7">
        <v>1</v>
      </c>
      <c r="I17" s="18">
        <f>((F11*G17)+E11)*H17</f>
        <v>30397</v>
      </c>
      <c r="J17" s="44"/>
      <c r="K17" s="41"/>
    </row>
    <row r="18" spans="2:11" x14ac:dyDescent="0.25">
      <c r="B18" s="32"/>
      <c r="C18" s="29"/>
      <c r="D18" s="6">
        <v>0</v>
      </c>
      <c r="E18" s="35"/>
      <c r="F18" s="35"/>
      <c r="G18" s="29"/>
      <c r="H18" s="7">
        <v>0.75</v>
      </c>
      <c r="I18" s="12">
        <v>0</v>
      </c>
      <c r="J18" s="44"/>
      <c r="K18" s="41"/>
    </row>
    <row r="19" spans="2:11" x14ac:dyDescent="0.25">
      <c r="B19" s="32"/>
      <c r="C19" s="30"/>
      <c r="D19" s="6">
        <v>0</v>
      </c>
      <c r="E19" s="35"/>
      <c r="F19" s="35"/>
      <c r="G19" s="30"/>
      <c r="H19" s="7">
        <v>0.5</v>
      </c>
      <c r="I19" s="12">
        <v>0</v>
      </c>
      <c r="J19" s="44"/>
      <c r="K19" s="41"/>
    </row>
    <row r="20" spans="2:11" x14ac:dyDescent="0.25">
      <c r="B20" s="32"/>
      <c r="C20" s="28" t="s">
        <v>18</v>
      </c>
      <c r="D20" s="17">
        <v>1</v>
      </c>
      <c r="E20" s="35"/>
      <c r="F20" s="35"/>
      <c r="G20" s="28">
        <v>30</v>
      </c>
      <c r="H20" s="15">
        <v>1</v>
      </c>
      <c r="I20" s="19">
        <f>((F11*G20)+E11)*H20</f>
        <v>35947</v>
      </c>
      <c r="J20" s="44"/>
      <c r="K20" s="41"/>
    </row>
    <row r="21" spans="2:11" x14ac:dyDescent="0.25">
      <c r="B21" s="32"/>
      <c r="C21" s="29"/>
      <c r="D21" s="13">
        <v>0</v>
      </c>
      <c r="E21" s="35"/>
      <c r="F21" s="35"/>
      <c r="G21" s="29"/>
      <c r="H21" s="15">
        <v>0.75</v>
      </c>
      <c r="I21" s="10">
        <f t="shared" ref="I21:I22" si="0">((F12*G21)+E12)*H21</f>
        <v>0</v>
      </c>
      <c r="J21" s="44"/>
      <c r="K21" s="41"/>
    </row>
    <row r="22" spans="2:11" x14ac:dyDescent="0.25">
      <c r="B22" s="33"/>
      <c r="C22" s="30"/>
      <c r="D22" s="13">
        <v>0</v>
      </c>
      <c r="E22" s="36"/>
      <c r="F22" s="36"/>
      <c r="G22" s="30"/>
      <c r="H22" s="15">
        <v>0.5</v>
      </c>
      <c r="I22" s="10">
        <f t="shared" si="0"/>
        <v>0</v>
      </c>
      <c r="J22" s="45"/>
      <c r="K22" s="41"/>
    </row>
    <row r="23" spans="2:11" x14ac:dyDescent="0.25">
      <c r="B23" s="37" t="s">
        <v>17</v>
      </c>
      <c r="C23" s="28" t="s">
        <v>20</v>
      </c>
      <c r="D23" s="16">
        <v>1</v>
      </c>
      <c r="E23" s="34">
        <v>2777</v>
      </c>
      <c r="F23" s="34">
        <v>1110</v>
      </c>
      <c r="G23" s="28">
        <v>5</v>
      </c>
      <c r="H23" s="15">
        <v>1</v>
      </c>
      <c r="I23" s="20">
        <f>((F23*G23)+E23)*H23</f>
        <v>8327</v>
      </c>
      <c r="J23" s="43">
        <f>(I23*D23)+(I26*D26)+(I29*D29)</f>
        <v>58281</v>
      </c>
      <c r="K23" s="41"/>
    </row>
    <row r="24" spans="2:11" x14ac:dyDescent="0.25">
      <c r="B24" s="38"/>
      <c r="C24" s="29"/>
      <c r="D24" s="13">
        <v>0</v>
      </c>
      <c r="E24" s="35"/>
      <c r="F24" s="35"/>
      <c r="G24" s="29"/>
      <c r="H24" s="15">
        <v>0.75</v>
      </c>
      <c r="I24" s="14">
        <v>0</v>
      </c>
      <c r="J24" s="44"/>
      <c r="K24" s="41"/>
    </row>
    <row r="25" spans="2:11" x14ac:dyDescent="0.25">
      <c r="B25" s="38"/>
      <c r="C25" s="30"/>
      <c r="D25" s="4">
        <v>0</v>
      </c>
      <c r="E25" s="35"/>
      <c r="F25" s="35"/>
      <c r="G25" s="30"/>
      <c r="H25" s="9">
        <v>0.5</v>
      </c>
      <c r="I25" s="14">
        <v>0</v>
      </c>
      <c r="J25" s="44"/>
      <c r="K25" s="41"/>
    </row>
    <row r="26" spans="2:11" x14ac:dyDescent="0.25">
      <c r="B26" s="38"/>
      <c r="C26" s="28" t="s">
        <v>0</v>
      </c>
      <c r="D26" s="16">
        <v>1</v>
      </c>
      <c r="E26" s="35"/>
      <c r="F26" s="35"/>
      <c r="G26" s="46">
        <v>15</v>
      </c>
      <c r="H26" s="9">
        <v>1</v>
      </c>
      <c r="I26" s="20">
        <f>((F23*G26)+E23)*H26</f>
        <v>19427</v>
      </c>
      <c r="J26" s="44"/>
      <c r="K26" s="41"/>
    </row>
    <row r="27" spans="2:11" x14ac:dyDescent="0.25">
      <c r="B27" s="38"/>
      <c r="C27" s="29"/>
      <c r="D27" s="4">
        <v>0</v>
      </c>
      <c r="E27" s="35"/>
      <c r="F27" s="35"/>
      <c r="G27" s="47"/>
      <c r="H27" s="9">
        <v>0.75</v>
      </c>
      <c r="I27" s="12">
        <v>0</v>
      </c>
      <c r="J27" s="44"/>
      <c r="K27" s="41"/>
    </row>
    <row r="28" spans="2:11" x14ac:dyDescent="0.25">
      <c r="B28" s="38"/>
      <c r="C28" s="30"/>
      <c r="D28" s="4">
        <v>0</v>
      </c>
      <c r="E28" s="35"/>
      <c r="F28" s="35"/>
      <c r="G28" s="48"/>
      <c r="H28" s="9">
        <v>0.5</v>
      </c>
      <c r="I28" s="12">
        <v>0</v>
      </c>
      <c r="J28" s="44"/>
      <c r="K28" s="41"/>
    </row>
    <row r="29" spans="2:11" x14ac:dyDescent="0.25">
      <c r="B29" s="38"/>
      <c r="C29" s="28" t="s">
        <v>1</v>
      </c>
      <c r="D29" s="16">
        <v>1</v>
      </c>
      <c r="E29" s="35"/>
      <c r="F29" s="35"/>
      <c r="G29" s="46">
        <v>25</v>
      </c>
      <c r="H29" s="9">
        <v>1</v>
      </c>
      <c r="I29" s="20">
        <f>((F23*G29)+E23)*H29</f>
        <v>30527</v>
      </c>
      <c r="J29" s="44"/>
      <c r="K29" s="41"/>
    </row>
    <row r="30" spans="2:11" x14ac:dyDescent="0.25">
      <c r="B30" s="38"/>
      <c r="C30" s="29"/>
      <c r="D30" s="4">
        <v>0</v>
      </c>
      <c r="E30" s="35"/>
      <c r="F30" s="35"/>
      <c r="G30" s="47"/>
      <c r="H30" s="9">
        <v>0.75</v>
      </c>
      <c r="I30" s="12">
        <v>0</v>
      </c>
      <c r="J30" s="44"/>
      <c r="K30" s="41"/>
    </row>
    <row r="31" spans="2:11" x14ac:dyDescent="0.25">
      <c r="B31" s="39"/>
      <c r="C31" s="30"/>
      <c r="D31" s="4">
        <v>0</v>
      </c>
      <c r="E31" s="36"/>
      <c r="F31" s="36"/>
      <c r="G31" s="48"/>
      <c r="H31" s="9">
        <v>0.5</v>
      </c>
      <c r="I31" s="12">
        <v>0</v>
      </c>
      <c r="J31" s="45"/>
      <c r="K31" s="41"/>
    </row>
    <row r="32" spans="2:11" x14ac:dyDescent="0.25">
      <c r="B32" s="53" t="s">
        <v>13</v>
      </c>
      <c r="C32" s="28" t="s">
        <v>20</v>
      </c>
      <c r="D32" s="21">
        <v>1</v>
      </c>
      <c r="E32" s="34">
        <v>2765</v>
      </c>
      <c r="F32" s="34">
        <v>1110</v>
      </c>
      <c r="G32" s="46">
        <v>5</v>
      </c>
      <c r="H32" s="11">
        <v>1</v>
      </c>
      <c r="I32" s="22">
        <f>((F32*G32)+E32)*H32</f>
        <v>8315</v>
      </c>
      <c r="J32" s="43">
        <f>(I32*D32)+(I35*D35)+(I38*D38)</f>
        <v>58245</v>
      </c>
      <c r="K32" s="41"/>
    </row>
    <row r="33" spans="2:11" x14ac:dyDescent="0.25">
      <c r="B33" s="53"/>
      <c r="C33" s="29"/>
      <c r="D33" s="4">
        <v>0</v>
      </c>
      <c r="E33" s="35"/>
      <c r="F33" s="35"/>
      <c r="G33" s="47"/>
      <c r="H33" s="11">
        <v>0.75</v>
      </c>
      <c r="I33" s="12">
        <v>0</v>
      </c>
      <c r="J33" s="44"/>
      <c r="K33" s="41"/>
    </row>
    <row r="34" spans="2:11" x14ac:dyDescent="0.25">
      <c r="B34" s="53"/>
      <c r="C34" s="30"/>
      <c r="D34" s="6">
        <v>0</v>
      </c>
      <c r="E34" s="35"/>
      <c r="F34" s="35"/>
      <c r="G34" s="48"/>
      <c r="H34" s="8">
        <v>0.5</v>
      </c>
      <c r="I34" s="12">
        <v>0</v>
      </c>
      <c r="J34" s="44"/>
      <c r="K34" s="41"/>
    </row>
    <row r="35" spans="2:11" x14ac:dyDescent="0.25">
      <c r="B35" s="53"/>
      <c r="C35" s="28" t="s">
        <v>0</v>
      </c>
      <c r="D35" s="21">
        <v>1</v>
      </c>
      <c r="E35" s="35"/>
      <c r="F35" s="35"/>
      <c r="G35" s="28">
        <v>15</v>
      </c>
      <c r="H35" s="8">
        <v>1</v>
      </c>
      <c r="I35" s="22">
        <f>((F32*G35)+E32)*H35</f>
        <v>19415</v>
      </c>
      <c r="J35" s="44"/>
      <c r="K35" s="41"/>
    </row>
    <row r="36" spans="2:11" x14ac:dyDescent="0.25">
      <c r="B36" s="53"/>
      <c r="C36" s="29"/>
      <c r="D36" s="6">
        <v>0</v>
      </c>
      <c r="E36" s="35"/>
      <c r="F36" s="35"/>
      <c r="G36" s="29"/>
      <c r="H36" s="8">
        <v>0.75</v>
      </c>
      <c r="I36" s="12">
        <v>0</v>
      </c>
      <c r="J36" s="44"/>
      <c r="K36" s="41"/>
    </row>
    <row r="37" spans="2:11" x14ac:dyDescent="0.25">
      <c r="B37" s="53"/>
      <c r="C37" s="30"/>
      <c r="D37" s="6">
        <v>0</v>
      </c>
      <c r="E37" s="35"/>
      <c r="F37" s="35"/>
      <c r="G37" s="30"/>
      <c r="H37" s="7">
        <v>0.5</v>
      </c>
      <c r="I37" s="12">
        <v>0</v>
      </c>
      <c r="J37" s="44"/>
      <c r="K37" s="41"/>
    </row>
    <row r="38" spans="2:11" x14ac:dyDescent="0.25">
      <c r="B38" s="53"/>
      <c r="C38" s="28" t="s">
        <v>1</v>
      </c>
      <c r="D38" s="21">
        <v>1</v>
      </c>
      <c r="E38" s="35"/>
      <c r="F38" s="35"/>
      <c r="G38" s="28">
        <v>25</v>
      </c>
      <c r="H38" s="7">
        <v>1</v>
      </c>
      <c r="I38" s="22">
        <f>((F32*G38)+E32)*H38</f>
        <v>30515</v>
      </c>
      <c r="J38" s="44"/>
      <c r="K38" s="41"/>
    </row>
    <row r="39" spans="2:11" x14ac:dyDescent="0.25">
      <c r="B39" s="53"/>
      <c r="C39" s="29"/>
      <c r="D39" s="6">
        <v>0</v>
      </c>
      <c r="E39" s="35"/>
      <c r="F39" s="35"/>
      <c r="G39" s="29"/>
      <c r="H39" s="7">
        <v>0.75</v>
      </c>
      <c r="I39" s="12">
        <v>0</v>
      </c>
      <c r="J39" s="44"/>
      <c r="K39" s="41"/>
    </row>
    <row r="40" spans="2:11" x14ac:dyDescent="0.25">
      <c r="B40" s="54"/>
      <c r="C40" s="30"/>
      <c r="D40" s="6">
        <v>0</v>
      </c>
      <c r="E40" s="36"/>
      <c r="F40" s="36"/>
      <c r="G40" s="30"/>
      <c r="H40" s="7">
        <v>0.5</v>
      </c>
      <c r="I40" s="12">
        <v>0</v>
      </c>
      <c r="J40" s="45"/>
      <c r="K40" s="41"/>
    </row>
    <row r="41" spans="2:11" x14ac:dyDescent="0.25">
      <c r="B41" s="49" t="s">
        <v>14</v>
      </c>
      <c r="C41" s="28" t="s">
        <v>20</v>
      </c>
      <c r="D41" s="23">
        <v>1</v>
      </c>
      <c r="E41" s="34">
        <v>2459</v>
      </c>
      <c r="F41" s="34">
        <v>1110</v>
      </c>
      <c r="G41" s="52">
        <v>5</v>
      </c>
      <c r="H41" s="7">
        <v>1</v>
      </c>
      <c r="I41" s="24">
        <f>((F41*G41)+E41)*H41</f>
        <v>8009</v>
      </c>
      <c r="J41" s="43">
        <f>(I41*D41)+(I44*D44)+(I47*D47)</f>
        <v>57327</v>
      </c>
      <c r="K41" s="41"/>
    </row>
    <row r="42" spans="2:11" x14ac:dyDescent="0.25">
      <c r="B42" s="50"/>
      <c r="C42" s="29"/>
      <c r="D42" s="6">
        <v>0</v>
      </c>
      <c r="E42" s="35"/>
      <c r="F42" s="35"/>
      <c r="G42" s="52"/>
      <c r="H42" s="7">
        <v>0.75</v>
      </c>
      <c r="I42" s="12">
        <v>0</v>
      </c>
      <c r="J42" s="44"/>
      <c r="K42" s="41"/>
    </row>
    <row r="43" spans="2:11" x14ac:dyDescent="0.25">
      <c r="B43" s="50"/>
      <c r="C43" s="30"/>
      <c r="D43" s="6">
        <v>0</v>
      </c>
      <c r="E43" s="35"/>
      <c r="F43" s="35"/>
      <c r="G43" s="52"/>
      <c r="H43" s="7">
        <v>0.5</v>
      </c>
      <c r="I43" s="12">
        <v>0</v>
      </c>
      <c r="J43" s="44"/>
      <c r="K43" s="41"/>
    </row>
    <row r="44" spans="2:11" x14ac:dyDescent="0.25">
      <c r="B44" s="50"/>
      <c r="C44" s="28" t="s">
        <v>0</v>
      </c>
      <c r="D44" s="23">
        <v>1</v>
      </c>
      <c r="E44" s="35"/>
      <c r="F44" s="35"/>
      <c r="G44" s="28">
        <v>15</v>
      </c>
      <c r="H44" s="7">
        <v>1</v>
      </c>
      <c r="I44" s="24">
        <f>((F41*G44)+E41)*H44</f>
        <v>19109</v>
      </c>
      <c r="J44" s="44"/>
      <c r="K44" s="41"/>
    </row>
    <row r="45" spans="2:11" x14ac:dyDescent="0.25">
      <c r="B45" s="50"/>
      <c r="C45" s="29"/>
      <c r="D45" s="6">
        <v>0</v>
      </c>
      <c r="E45" s="35"/>
      <c r="F45" s="35"/>
      <c r="G45" s="29"/>
      <c r="H45" s="7">
        <v>0.75</v>
      </c>
      <c r="I45" s="12">
        <v>0</v>
      </c>
      <c r="J45" s="44"/>
      <c r="K45" s="41"/>
    </row>
    <row r="46" spans="2:11" x14ac:dyDescent="0.25">
      <c r="B46" s="50"/>
      <c r="C46" s="30"/>
      <c r="D46" s="6">
        <v>0</v>
      </c>
      <c r="E46" s="35"/>
      <c r="F46" s="35"/>
      <c r="G46" s="30"/>
      <c r="H46" s="7">
        <v>0.5</v>
      </c>
      <c r="I46" s="12">
        <v>0</v>
      </c>
      <c r="J46" s="44"/>
      <c r="K46" s="41"/>
    </row>
    <row r="47" spans="2:11" x14ac:dyDescent="0.25">
      <c r="B47" s="50"/>
      <c r="C47" s="28" t="s">
        <v>1</v>
      </c>
      <c r="D47" s="23">
        <v>1</v>
      </c>
      <c r="E47" s="35"/>
      <c r="F47" s="35"/>
      <c r="G47" s="28">
        <v>25</v>
      </c>
      <c r="H47" s="7">
        <v>1</v>
      </c>
      <c r="I47" s="24">
        <f>((F41*G47)+E41)*H47</f>
        <v>30209</v>
      </c>
      <c r="J47" s="44"/>
      <c r="K47" s="41"/>
    </row>
    <row r="48" spans="2:11" x14ac:dyDescent="0.25">
      <c r="B48" s="50"/>
      <c r="C48" s="29"/>
      <c r="D48" s="6">
        <v>0</v>
      </c>
      <c r="E48" s="35"/>
      <c r="F48" s="35"/>
      <c r="G48" s="29"/>
      <c r="H48" s="7">
        <v>0.75</v>
      </c>
      <c r="I48" s="12">
        <v>0</v>
      </c>
      <c r="J48" s="44"/>
      <c r="K48" s="41"/>
    </row>
    <row r="49" spans="2:11" x14ac:dyDescent="0.25">
      <c r="B49" s="51"/>
      <c r="C49" s="30"/>
      <c r="D49" s="6">
        <v>0</v>
      </c>
      <c r="E49" s="36"/>
      <c r="F49" s="36"/>
      <c r="G49" s="30"/>
      <c r="H49" s="7">
        <v>0.5</v>
      </c>
      <c r="I49" s="12">
        <v>0</v>
      </c>
      <c r="J49" s="45"/>
      <c r="K49" s="42"/>
    </row>
  </sheetData>
  <mergeCells count="49">
    <mergeCell ref="J11:J22"/>
    <mergeCell ref="B41:B49"/>
    <mergeCell ref="C41:C43"/>
    <mergeCell ref="E41:E49"/>
    <mergeCell ref="F41:F49"/>
    <mergeCell ref="G41:G43"/>
    <mergeCell ref="C44:C46"/>
    <mergeCell ref="G44:G46"/>
    <mergeCell ref="C47:C49"/>
    <mergeCell ref="G47:G49"/>
    <mergeCell ref="B32:B40"/>
    <mergeCell ref="C32:C34"/>
    <mergeCell ref="E32:E40"/>
    <mergeCell ref="F32:F40"/>
    <mergeCell ref="G32:G34"/>
    <mergeCell ref="C35:C37"/>
    <mergeCell ref="G35:G37"/>
    <mergeCell ref="C38:C40"/>
    <mergeCell ref="G38:G40"/>
    <mergeCell ref="K11:K49"/>
    <mergeCell ref="C14:C16"/>
    <mergeCell ref="G14:G16"/>
    <mergeCell ref="C17:C19"/>
    <mergeCell ref="G17:G19"/>
    <mergeCell ref="J23:J31"/>
    <mergeCell ref="C26:C28"/>
    <mergeCell ref="G26:G28"/>
    <mergeCell ref="C29:C31"/>
    <mergeCell ref="G29:G31"/>
    <mergeCell ref="J32:J40"/>
    <mergeCell ref="J41:J49"/>
    <mergeCell ref="C20:C22"/>
    <mergeCell ref="G23:G25"/>
    <mergeCell ref="C11:C13"/>
    <mergeCell ref="G11:G13"/>
    <mergeCell ref="B11:B22"/>
    <mergeCell ref="G20:G22"/>
    <mergeCell ref="E11:E22"/>
    <mergeCell ref="F11:F22"/>
    <mergeCell ref="B23:B31"/>
    <mergeCell ref="C23:C25"/>
    <mergeCell ref="E23:E31"/>
    <mergeCell ref="F23:F31"/>
    <mergeCell ref="B8:K8"/>
    <mergeCell ref="J2:K2"/>
    <mergeCell ref="J3:K3"/>
    <mergeCell ref="J4:K4"/>
    <mergeCell ref="J5:K5"/>
    <mergeCell ref="B7:K7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2024-07-09T10:21:06Z</dcterms:modified>
</cp:coreProperties>
</file>